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31" i="1"/>
  <c r="I31"/>
  <c r="J42" l="1"/>
  <c r="I42"/>
  <c r="J41"/>
  <c r="I41"/>
  <c r="J22"/>
  <c r="I22"/>
  <c r="H22"/>
  <c r="J15"/>
  <c r="I15"/>
  <c r="H15"/>
  <c r="H92"/>
  <c r="I92"/>
  <c r="J92"/>
  <c r="H93"/>
  <c r="I93"/>
  <c r="J93"/>
  <c r="H94"/>
  <c r="I94"/>
  <c r="J94"/>
  <c r="J91"/>
  <c r="I91"/>
  <c r="H91"/>
  <c r="H70"/>
  <c r="I70"/>
  <c r="J70"/>
  <c r="H71"/>
  <c r="I71"/>
  <c r="J71"/>
  <c r="H72"/>
  <c r="I72"/>
  <c r="J72"/>
  <c r="J69"/>
  <c r="I69"/>
  <c r="H69"/>
  <c r="J60"/>
  <c r="I60"/>
  <c r="H60"/>
  <c r="J48"/>
  <c r="I48"/>
  <c r="H48"/>
  <c r="J35"/>
  <c r="I35"/>
  <c r="H35"/>
  <c r="J25"/>
  <c r="I25"/>
  <c r="H25"/>
  <c r="F23"/>
  <c r="E23"/>
  <c r="D23"/>
  <c r="F21"/>
  <c r="E21"/>
  <c r="D21"/>
  <c r="H23"/>
  <c r="I23"/>
  <c r="J23"/>
  <c r="I18" l="1"/>
  <c r="J18"/>
  <c r="H18"/>
  <c r="F16"/>
  <c r="E16"/>
  <c r="D16"/>
  <c r="H10"/>
  <c r="I10"/>
  <c r="J10"/>
  <c r="H11"/>
  <c r="I11"/>
  <c r="J11"/>
  <c r="H12"/>
  <c r="I12"/>
  <c r="J12"/>
  <c r="H13"/>
  <c r="I13"/>
  <c r="J13"/>
  <c r="E14"/>
  <c r="F14"/>
  <c r="D14"/>
  <c r="I109"/>
  <c r="J109"/>
  <c r="H109"/>
  <c r="H96"/>
  <c r="I96"/>
  <c r="J96"/>
  <c r="H97"/>
  <c r="I97"/>
  <c r="J97"/>
  <c r="H98"/>
  <c r="I98"/>
  <c r="J98"/>
  <c r="H99"/>
  <c r="I99"/>
  <c r="J99"/>
  <c r="H100"/>
  <c r="I100"/>
  <c r="J100"/>
  <c r="H101"/>
  <c r="I101"/>
  <c r="J101"/>
  <c r="H102"/>
  <c r="I102"/>
  <c r="J102"/>
  <c r="H103"/>
  <c r="I103"/>
  <c r="J103"/>
  <c r="H104"/>
  <c r="I104"/>
  <c r="J104"/>
  <c r="J95"/>
  <c r="I95"/>
  <c r="H95"/>
  <c r="F105"/>
  <c r="E105"/>
  <c r="D105"/>
  <c r="J82"/>
  <c r="I82"/>
  <c r="H82"/>
  <c r="J81"/>
  <c r="I81"/>
  <c r="H81"/>
  <c r="J80"/>
  <c r="I80"/>
  <c r="H80"/>
  <c r="J79"/>
  <c r="I79"/>
  <c r="H79"/>
  <c r="J78"/>
  <c r="I78"/>
  <c r="H78"/>
  <c r="J77"/>
  <c r="I77"/>
  <c r="H77"/>
  <c r="J76"/>
  <c r="I76"/>
  <c r="H76"/>
  <c r="J75"/>
  <c r="I75"/>
  <c r="H75"/>
  <c r="J74"/>
  <c r="I74"/>
  <c r="H74"/>
  <c r="J73"/>
  <c r="I73"/>
  <c r="H73"/>
  <c r="I89"/>
  <c r="J89"/>
  <c r="H89"/>
  <c r="J88"/>
  <c r="I88"/>
  <c r="E85"/>
  <c r="F85"/>
  <c r="D85"/>
  <c r="J84"/>
  <c r="J85" s="1"/>
  <c r="I84"/>
  <c r="I85" s="1"/>
  <c r="H84"/>
  <c r="H85" s="1"/>
  <c r="E83"/>
  <c r="F83"/>
  <c r="D83"/>
  <c r="I105" l="1"/>
  <c r="I110" s="1"/>
  <c r="H105"/>
  <c r="H110" s="1"/>
  <c r="J105"/>
  <c r="J110" s="1"/>
  <c r="H83"/>
  <c r="I83"/>
  <c r="I90" s="1"/>
  <c r="J83"/>
  <c r="J90" s="1"/>
  <c r="J66"/>
  <c r="I66"/>
  <c r="H67"/>
  <c r="J64"/>
  <c r="I64"/>
  <c r="I67" s="1"/>
  <c r="E63"/>
  <c r="F63"/>
  <c r="D63"/>
  <c r="H62"/>
  <c r="I62"/>
  <c r="J62"/>
  <c r="J61"/>
  <c r="I61"/>
  <c r="I63" s="1"/>
  <c r="H61"/>
  <c r="H63" s="1"/>
  <c r="H58"/>
  <c r="I58"/>
  <c r="J58"/>
  <c r="J57"/>
  <c r="I57"/>
  <c r="H57"/>
  <c r="H59" s="1"/>
  <c r="E59"/>
  <c r="F59"/>
  <c r="D59"/>
  <c r="I55"/>
  <c r="J55"/>
  <c r="H55"/>
  <c r="E51"/>
  <c r="F51"/>
  <c r="D51"/>
  <c r="H50"/>
  <c r="I50"/>
  <c r="J50"/>
  <c r="J49"/>
  <c r="I49"/>
  <c r="I51" s="1"/>
  <c r="I56" s="1"/>
  <c r="H49"/>
  <c r="H51" s="1"/>
  <c r="H37"/>
  <c r="I37"/>
  <c r="J37"/>
  <c r="J36"/>
  <c r="I36"/>
  <c r="H36"/>
  <c r="J29"/>
  <c r="I29"/>
  <c r="I30" s="1"/>
  <c r="H29"/>
  <c r="H27"/>
  <c r="I27"/>
  <c r="J27"/>
  <c r="J26"/>
  <c r="I26"/>
  <c r="H26"/>
  <c r="E47"/>
  <c r="F47"/>
  <c r="H47"/>
  <c r="I47"/>
  <c r="J47"/>
  <c r="D47"/>
  <c r="H46"/>
  <c r="I46"/>
  <c r="J46"/>
  <c r="J45"/>
  <c r="I45"/>
  <c r="H45"/>
  <c r="I43"/>
  <c r="J43"/>
  <c r="H43"/>
  <c r="E40"/>
  <c r="F40"/>
  <c r="D40"/>
  <c r="I39"/>
  <c r="I40" s="1"/>
  <c r="J39"/>
  <c r="J40" s="1"/>
  <c r="H39"/>
  <c r="H40" s="1"/>
  <c r="J38"/>
  <c r="H38"/>
  <c r="I38"/>
  <c r="E38"/>
  <c r="F38"/>
  <c r="D38"/>
  <c r="I33"/>
  <c r="J33"/>
  <c r="H33"/>
  <c r="E30"/>
  <c r="F30"/>
  <c r="H30"/>
  <c r="J30"/>
  <c r="D30"/>
  <c r="E28"/>
  <c r="F28"/>
  <c r="H28"/>
  <c r="I28"/>
  <c r="J28"/>
  <c r="D28"/>
  <c r="J63" l="1"/>
  <c r="J59"/>
  <c r="J51"/>
  <c r="J56" s="1"/>
  <c r="H56"/>
  <c r="H90"/>
  <c r="I44"/>
  <c r="J44"/>
  <c r="H44"/>
  <c r="J67"/>
  <c r="H68"/>
  <c r="J68"/>
  <c r="I59"/>
  <c r="I68" s="1"/>
  <c r="J34"/>
  <c r="I34"/>
  <c r="H34"/>
  <c r="J9"/>
  <c r="J14" s="1"/>
  <c r="J20"/>
  <c r="J21" s="1"/>
  <c r="J24" s="1"/>
  <c r="J16"/>
  <c r="I20"/>
  <c r="I21" s="1"/>
  <c r="I24" s="1"/>
  <c r="H20"/>
  <c r="H21" s="1"/>
  <c r="H16"/>
  <c r="I16"/>
  <c r="I9"/>
  <c r="I14" s="1"/>
  <c r="H9"/>
  <c r="H14" s="1"/>
  <c r="I19" l="1"/>
  <c r="J19"/>
  <c r="H19"/>
  <c r="H24"/>
</calcChain>
</file>

<file path=xl/sharedStrings.xml><?xml version="1.0" encoding="utf-8"?>
<sst xmlns="http://schemas.openxmlformats.org/spreadsheetml/2006/main" count="328" uniqueCount="81">
  <si>
    <t>Наименование услуги и уникальный номер реестровой записи</t>
  </si>
  <si>
    <t>Ед. изм. объема услуги</t>
  </si>
  <si>
    <t>Базовый норматив затрат на единицу объема</t>
  </si>
  <si>
    <t>в соответствии с перечнем</t>
  </si>
  <si>
    <t>в рублях</t>
  </si>
  <si>
    <t>Наименование учреждения</t>
  </si>
  <si>
    <t>Нормативные затраты на оказание муниципальной услуги (работы)</t>
  </si>
  <si>
    <t>в соответствии с реестром</t>
  </si>
  <si>
    <t>по ОКЕИ</t>
  </si>
  <si>
    <t>Приложение 3</t>
  </si>
  <si>
    <t>Значение объема муниципальной услуги (работы)</t>
  </si>
  <si>
    <t>2016 год</t>
  </si>
  <si>
    <t>2017 год</t>
  </si>
  <si>
    <t>2018 год</t>
  </si>
  <si>
    <t>Нормативные затраты на оказание муниципальных услуг (работ) на 2016-2018 гг</t>
  </si>
  <si>
    <t>в натуральных показателях</t>
  </si>
  <si>
    <t>МБОУ ДОД "ДШИ"</t>
  </si>
  <si>
    <t>рубль</t>
  </si>
  <si>
    <t>МОУ ДОД "ДХШ"</t>
  </si>
  <si>
    <t>х</t>
  </si>
  <si>
    <t>Организация показа концертов и концертных программ (работа)</t>
  </si>
  <si>
    <t>Реализация дополнительных общеобразовательных общеразвивающих программ (услуга)</t>
  </si>
  <si>
    <t>МБУК "БМА"</t>
  </si>
  <si>
    <t>МБУК "ЦБС"</t>
  </si>
  <si>
    <t>МБУК "ДГМ"</t>
  </si>
  <si>
    <t>МБУК "ДХМ"</t>
  </si>
  <si>
    <t>МБУК ГДК "Энергетик"</t>
  </si>
  <si>
    <t>МБУК "ПЦКС"</t>
  </si>
  <si>
    <t>Библиотечное, библиографическое и информационное обслуживание пользователей библиотеки (в стационарных условиях) (услуга)</t>
  </si>
  <si>
    <t>Библиотечное, библиографическое и информационное обслуживание пользователей библиотеки (вне стационара) (услуга)</t>
  </si>
  <si>
    <t xml:space="preserve"> Библиотечное, библиографическое и информационное обслуживание пользователей библиотеки (Удаленно через сеть интернет) (услуга)</t>
  </si>
  <si>
    <t>Создание экспозиций (выставок) музеев, организация выездных выставок (в стационарных условиях) (услуга)</t>
  </si>
  <si>
    <t>Создание экспозиций (выставок) музеев, организация выездных выставок (вне стационара)(услуга)</t>
  </si>
  <si>
    <t>Публичный показ музейных предметов, музейных коллекций в стационарных условиях (услуга)</t>
  </si>
  <si>
    <t>Публичный показ музейных предметов, музейных коллекций вне стационара (услуга)</t>
  </si>
  <si>
    <t>Публичный показ музейных предметов, музейных коллекций Удаленно через сеть интернет (услуга)</t>
  </si>
  <si>
    <t>Создание экспозиций (выставок) музеев, организация выездных выставок (в стационарных условиях)(услуга)</t>
  </si>
  <si>
    <t>Показ концертов и концертных программ сольный концерт в стационаре (услуга)</t>
  </si>
  <si>
    <t>Показ концертов и концертных программ концерт танцевально-хореографического коллектива в стационаре (услуга)</t>
  </si>
  <si>
    <t>Показ концертов и концертных программ сборный концерт в стационаре (услуга)</t>
  </si>
  <si>
    <t>Показ концертов и концертных программ концерт хора, капеллы в стационаре (услуга)</t>
  </si>
  <si>
    <t>Показ концертов и концертных программ сольный концерт на выезде (услуга)</t>
  </si>
  <si>
    <t>Показ концертов и концертных программ концерт танцевально-хореографического коллектива на выезде (услуга)</t>
  </si>
  <si>
    <t>Показ концертов и концертных программ сборный концерт на выезде (услуга)</t>
  </si>
  <si>
    <t>Показ концертов и концертных программ сольный концерт на гастролях (услуга)</t>
  </si>
  <si>
    <t>Показ концертов и концертных программ концерт камерного ансамбля на гастролях (услуга)</t>
  </si>
  <si>
    <t>Показ концертов и концертных программ концерт оркестра (большие составы) на гастролях (услуга)</t>
  </si>
  <si>
    <t>Показ концертов и концертных программ концерт танцевально-хореографического коллектива на гастролях (услуга)</t>
  </si>
  <si>
    <t>Показ концертов и концертных программ совместный концерт оркестра и хора на гастролях (услуга)</t>
  </si>
  <si>
    <t>Показ концертов и концертных программ концерт камерного оркестра на гастролях (услуга)</t>
  </si>
  <si>
    <t>Показ концертов и концертных программ сборный концерт на гастролях (услуга)</t>
  </si>
  <si>
    <t>Показ кинофильмов  (услуга)</t>
  </si>
  <si>
    <t>Формирование, учет, изучение, обеспечение физического сохранения и безопасности фондов библиотеки (работа)</t>
  </si>
  <si>
    <t>Библиографическая обработка документов и создание каталогов (работа)</t>
  </si>
  <si>
    <t>Формирование, учет, изучение, обеспечение физического сохранения и безопасности музейных предметов, музейных коллекций (работа)</t>
  </si>
  <si>
    <t>Выявление, изучение, сохранение, развитие и популяризация объектов нематериального культурного наследия народов РФ в области традиционной народной культуры (работа)</t>
  </si>
  <si>
    <t>Осуществление экскурсионного обслуживания (работа)</t>
  </si>
  <si>
    <t>Организация показа концертов и концертных программ  (работа)</t>
  </si>
  <si>
    <t>Организация деятельности клубных формирований и формирований самодеятельного народного творчества (работа)</t>
  </si>
  <si>
    <t>Выявление, изучение, сохранение, развитие и популяризация обьектов нематериального культурного наследия народов Российской федерации в области традиционной народной культуры (работа)</t>
  </si>
  <si>
    <t>Итого услуга 1</t>
  </si>
  <si>
    <t>ВСЕГО</t>
  </si>
  <si>
    <t>Итого услуга 2</t>
  </si>
  <si>
    <t>Итого работы</t>
  </si>
  <si>
    <t>Предоставление   библиографической  информации из государственных библиотечных фондов и информации из государственных библиотечных фондов в части, не касающейся авторских прав (Удаленно через сеть интернет) (услуга)</t>
  </si>
  <si>
    <t>Реализация дополнительных общеобразовательных предпрофессиональных программ  (Духовые и ударные инструменты) (услуга)</t>
  </si>
  <si>
    <t>Реализация дополнительных общеобразовательных предпрофессиональных программ  (струнные инструменты) (услуга)</t>
  </si>
  <si>
    <t>Реализация дополнительных общеобразовательных предпрофессиональных программ  (народные инструменты) (услуга)</t>
  </si>
  <si>
    <t>Реализация дополнительных общеобразовательных предпрофессиональных программ  (фортепиано) (услуга)</t>
  </si>
  <si>
    <t>Реализация дополнительных общеобразовательных предпрофессиональных программ  (хоровое пение)(услуга)</t>
  </si>
  <si>
    <t> Реализация дополнительных общеобразовательных предпрофессиональных программ (живопись) (услуга)</t>
  </si>
  <si>
    <t>человек</t>
  </si>
  <si>
    <t>количество мероприятий</t>
  </si>
  <si>
    <t>количество посещений</t>
  </si>
  <si>
    <t>количество документов</t>
  </si>
  <si>
    <t>число экспозиций</t>
  </si>
  <si>
    <t>количество объектов</t>
  </si>
  <si>
    <t>количество экскурсантов</t>
  </si>
  <si>
    <t>число зрителей</t>
  </si>
  <si>
    <t>количество клубных формирований</t>
  </si>
  <si>
    <t>к Приказу от 31.12.2015 № 88-о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</si>
</sst>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vertical="center" wrapText="1" readingOrder="1"/>
    </xf>
    <xf numFmtId="0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/>
    <xf numFmtId="0" fontId="5" fillId="4" borderId="1" xfId="0" applyFont="1" applyFill="1" applyBorder="1" applyAlignment="1">
      <alignment vertical="center" wrapText="1" readingOrder="1"/>
    </xf>
    <xf numFmtId="0" fontId="5" fillId="3" borderId="1" xfId="0" applyFont="1" applyFill="1" applyBorder="1" applyAlignment="1">
      <alignment vertical="center" wrapText="1" readingOrder="1"/>
    </xf>
    <xf numFmtId="0" fontId="5" fillId="3" borderId="1" xfId="0" applyFont="1" applyFill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8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 readingOrder="1"/>
    </xf>
    <xf numFmtId="0" fontId="1" fillId="2" borderId="3" xfId="0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 readingOrder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0"/>
  <sheetViews>
    <sheetView tabSelected="1" view="pageLayout" topLeftCell="A13" workbookViewId="0">
      <selection activeCell="H14" sqref="H14"/>
    </sheetView>
  </sheetViews>
  <sheetFormatPr defaultRowHeight="15"/>
  <cols>
    <col min="1" max="1" width="18" customWidth="1"/>
    <col min="2" max="2" width="30.7109375" customWidth="1"/>
    <col min="3" max="3" width="14" customWidth="1"/>
    <col min="4" max="4" width="14.42578125" customWidth="1"/>
    <col min="5" max="6" width="15" customWidth="1"/>
    <col min="7" max="7" width="13.5703125" customWidth="1"/>
    <col min="8" max="8" width="15.5703125" customWidth="1"/>
    <col min="9" max="9" width="15.28515625" customWidth="1"/>
    <col min="10" max="10" width="16.28515625" customWidth="1"/>
  </cols>
  <sheetData>
    <row r="1" spans="1:10">
      <c r="I1" t="s">
        <v>9</v>
      </c>
    </row>
    <row r="2" spans="1:10">
      <c r="I2" t="s">
        <v>80</v>
      </c>
    </row>
    <row r="3" spans="1:10" ht="26.25">
      <c r="B3" s="39" t="s">
        <v>14</v>
      </c>
      <c r="C3" s="39"/>
      <c r="D3" s="39"/>
      <c r="E3" s="39"/>
      <c r="F3" s="39"/>
      <c r="G3" s="39"/>
      <c r="H3" s="39"/>
      <c r="I3" s="39"/>
      <c r="J3" s="39"/>
    </row>
    <row r="6" spans="1:10" ht="75" customHeight="1">
      <c r="A6" s="37" t="s">
        <v>5</v>
      </c>
      <c r="B6" s="37" t="s">
        <v>0</v>
      </c>
      <c r="C6" s="37" t="s">
        <v>1</v>
      </c>
      <c r="D6" s="40" t="s">
        <v>10</v>
      </c>
      <c r="E6" s="40"/>
      <c r="F6" s="40"/>
      <c r="G6" s="40" t="s">
        <v>2</v>
      </c>
      <c r="H6" s="40" t="s">
        <v>6</v>
      </c>
      <c r="I6" s="40"/>
      <c r="J6" s="40"/>
    </row>
    <row r="7" spans="1:10" ht="39.75" customHeight="1">
      <c r="A7" s="38"/>
      <c r="B7" s="38"/>
      <c r="C7" s="38"/>
      <c r="D7" s="2" t="s">
        <v>11</v>
      </c>
      <c r="E7" s="2" t="s">
        <v>12</v>
      </c>
      <c r="F7" s="2" t="s">
        <v>13</v>
      </c>
      <c r="G7" s="40"/>
      <c r="H7" s="2" t="s">
        <v>11</v>
      </c>
      <c r="I7" s="2" t="s">
        <v>12</v>
      </c>
      <c r="J7" s="2" t="s">
        <v>13</v>
      </c>
    </row>
    <row r="8" spans="1:10" ht="39.75" customHeight="1">
      <c r="A8" s="11" t="s">
        <v>7</v>
      </c>
      <c r="B8" s="7" t="s">
        <v>3</v>
      </c>
      <c r="C8" s="8" t="s">
        <v>8</v>
      </c>
      <c r="D8" s="8" t="s">
        <v>15</v>
      </c>
      <c r="E8" s="8" t="s">
        <v>15</v>
      </c>
      <c r="F8" s="8" t="s">
        <v>15</v>
      </c>
      <c r="G8" s="9" t="s">
        <v>4</v>
      </c>
      <c r="H8" s="9" t="s">
        <v>4</v>
      </c>
      <c r="I8" s="9" t="s">
        <v>4</v>
      </c>
      <c r="J8" s="9" t="s">
        <v>4</v>
      </c>
    </row>
    <row r="9" spans="1:10" ht="96.75" customHeight="1">
      <c r="A9" s="34" t="s">
        <v>16</v>
      </c>
      <c r="B9" s="4" t="s">
        <v>65</v>
      </c>
      <c r="C9" s="12" t="s">
        <v>71</v>
      </c>
      <c r="D9" s="12">
        <v>8</v>
      </c>
      <c r="E9" s="12">
        <v>9</v>
      </c>
      <c r="F9" s="12">
        <v>11</v>
      </c>
      <c r="G9" s="12">
        <v>49388.56</v>
      </c>
      <c r="H9" s="12">
        <f>G9*D9</f>
        <v>395108.48</v>
      </c>
      <c r="I9" s="12">
        <f>E9*G9</f>
        <v>444497.04</v>
      </c>
      <c r="J9" s="12">
        <f>F9*G9</f>
        <v>543274.15999999992</v>
      </c>
    </row>
    <row r="10" spans="1:10" ht="80.25" customHeight="1">
      <c r="A10" s="35"/>
      <c r="B10" s="4" t="s">
        <v>66</v>
      </c>
      <c r="C10" s="12" t="s">
        <v>71</v>
      </c>
      <c r="D10" s="12">
        <v>9</v>
      </c>
      <c r="E10" s="12">
        <v>11</v>
      </c>
      <c r="F10" s="12">
        <v>13</v>
      </c>
      <c r="G10" s="12">
        <v>49388.56</v>
      </c>
      <c r="H10" s="12">
        <f t="shared" ref="H10:H13" si="0">G10*D10</f>
        <v>444497.04</v>
      </c>
      <c r="I10" s="12">
        <f t="shared" ref="I10:I13" si="1">E10*G10</f>
        <v>543274.15999999992</v>
      </c>
      <c r="J10" s="12">
        <f t="shared" ref="J10:J13" si="2">F10*G10</f>
        <v>642051.28</v>
      </c>
    </row>
    <row r="11" spans="1:10" ht="78.75" customHeight="1">
      <c r="A11" s="35"/>
      <c r="B11" s="4" t="s">
        <v>67</v>
      </c>
      <c r="C11" s="12" t="s">
        <v>71</v>
      </c>
      <c r="D11" s="12">
        <v>24</v>
      </c>
      <c r="E11" s="12">
        <v>26</v>
      </c>
      <c r="F11" s="12">
        <v>29</v>
      </c>
      <c r="G11" s="12">
        <v>49388.56</v>
      </c>
      <c r="H11" s="12">
        <f t="shared" si="0"/>
        <v>1185325.44</v>
      </c>
      <c r="I11" s="12">
        <f t="shared" si="1"/>
        <v>1284102.56</v>
      </c>
      <c r="J11" s="12">
        <f t="shared" si="2"/>
        <v>1432268.24</v>
      </c>
    </row>
    <row r="12" spans="1:10" ht="84.75" customHeight="1">
      <c r="A12" s="35"/>
      <c r="B12" s="4" t="s">
        <v>68</v>
      </c>
      <c r="C12" s="12" t="s">
        <v>71</v>
      </c>
      <c r="D12" s="12">
        <v>29</v>
      </c>
      <c r="E12" s="12">
        <v>35</v>
      </c>
      <c r="F12" s="12">
        <v>41</v>
      </c>
      <c r="G12" s="12">
        <v>49388.56</v>
      </c>
      <c r="H12" s="12">
        <f t="shared" si="0"/>
        <v>1432268.24</v>
      </c>
      <c r="I12" s="12">
        <f t="shared" si="1"/>
        <v>1728599.5999999999</v>
      </c>
      <c r="J12" s="12">
        <f t="shared" si="2"/>
        <v>2024930.96</v>
      </c>
    </row>
    <row r="13" spans="1:10" ht="82.5" customHeight="1">
      <c r="A13" s="35"/>
      <c r="B13" s="4" t="s">
        <v>69</v>
      </c>
      <c r="C13" s="12" t="s">
        <v>71</v>
      </c>
      <c r="D13" s="12">
        <v>34</v>
      </c>
      <c r="E13" s="12">
        <v>44</v>
      </c>
      <c r="F13" s="12">
        <v>57</v>
      </c>
      <c r="G13" s="12">
        <v>49388.56</v>
      </c>
      <c r="H13" s="12">
        <f t="shared" si="0"/>
        <v>1679211.04</v>
      </c>
      <c r="I13" s="12">
        <f t="shared" si="1"/>
        <v>2173096.6399999997</v>
      </c>
      <c r="J13" s="12">
        <f t="shared" si="2"/>
        <v>2815147.92</v>
      </c>
    </row>
    <row r="14" spans="1:10" ht="15" customHeight="1">
      <c r="A14" s="35"/>
      <c r="B14" s="13" t="s">
        <v>60</v>
      </c>
      <c r="C14" s="14" t="s">
        <v>71</v>
      </c>
      <c r="D14" s="14">
        <f>SUM(D9:D13)</f>
        <v>104</v>
      </c>
      <c r="E14" s="14">
        <f t="shared" ref="E14:F14" si="3">SUM(E9:E13)</f>
        <v>125</v>
      </c>
      <c r="F14" s="14">
        <f t="shared" si="3"/>
        <v>151</v>
      </c>
      <c r="G14" s="14" t="s">
        <v>19</v>
      </c>
      <c r="H14" s="14">
        <f t="shared" ref="H14" si="4">SUM(H9:H13)</f>
        <v>5136410.24</v>
      </c>
      <c r="I14" s="14">
        <f t="shared" ref="I14" si="5">SUM(I9:I13)</f>
        <v>6173569.9999999991</v>
      </c>
      <c r="J14" s="14">
        <f t="shared" ref="J14" si="6">SUM(J9:J13)</f>
        <v>7457672.5599999996</v>
      </c>
    </row>
    <row r="15" spans="1:10" ht="60.75" customHeight="1">
      <c r="A15" s="35"/>
      <c r="B15" s="1" t="s">
        <v>21</v>
      </c>
      <c r="C15" s="12" t="s">
        <v>71</v>
      </c>
      <c r="D15" s="12">
        <v>186</v>
      </c>
      <c r="E15" s="12">
        <v>165</v>
      </c>
      <c r="F15" s="12">
        <v>139</v>
      </c>
      <c r="G15" s="26">
        <v>51461.57</v>
      </c>
      <c r="H15" s="12">
        <f>D15*G15</f>
        <v>9571852.0199999996</v>
      </c>
      <c r="I15" s="12">
        <f>E15*G15</f>
        <v>8491159.0500000007</v>
      </c>
      <c r="J15" s="12">
        <f>F15*G15</f>
        <v>7153158.2299999995</v>
      </c>
    </row>
    <row r="16" spans="1:10" ht="21" customHeight="1">
      <c r="A16" s="35"/>
      <c r="B16" s="13" t="s">
        <v>62</v>
      </c>
      <c r="C16" s="12" t="s">
        <v>71</v>
      </c>
      <c r="D16" s="15">
        <f>D15</f>
        <v>186</v>
      </c>
      <c r="E16" s="15">
        <f t="shared" ref="E16:J16" si="7">E15</f>
        <v>165</v>
      </c>
      <c r="F16" s="15">
        <f t="shared" si="7"/>
        <v>139</v>
      </c>
      <c r="G16" s="15" t="s">
        <v>19</v>
      </c>
      <c r="H16" s="15">
        <f t="shared" si="7"/>
        <v>9571852.0199999996</v>
      </c>
      <c r="I16" s="15">
        <f t="shared" si="7"/>
        <v>8491159.0500000007</v>
      </c>
      <c r="J16" s="15">
        <f t="shared" si="7"/>
        <v>7153158.2299999995</v>
      </c>
    </row>
    <row r="17" spans="1:10" ht="45" customHeight="1">
      <c r="A17" s="35"/>
      <c r="B17" s="1" t="s">
        <v>20</v>
      </c>
      <c r="C17" s="12" t="s">
        <v>72</v>
      </c>
      <c r="D17" s="19">
        <v>38</v>
      </c>
      <c r="E17" s="19">
        <v>38</v>
      </c>
      <c r="F17" s="19">
        <v>38</v>
      </c>
      <c r="G17" s="16" t="s">
        <v>19</v>
      </c>
      <c r="H17" s="19">
        <v>176414.06</v>
      </c>
      <c r="I17" s="19">
        <v>176414.06</v>
      </c>
      <c r="J17" s="19">
        <v>176414.06</v>
      </c>
    </row>
    <row r="18" spans="1:10" ht="18" customHeight="1">
      <c r="A18" s="35"/>
      <c r="B18" s="13" t="s">
        <v>63</v>
      </c>
      <c r="C18" s="14" t="s">
        <v>19</v>
      </c>
      <c r="D18" s="15" t="s">
        <v>19</v>
      </c>
      <c r="E18" s="15" t="s">
        <v>19</v>
      </c>
      <c r="F18" s="15" t="s">
        <v>19</v>
      </c>
      <c r="G18" s="15" t="s">
        <v>19</v>
      </c>
      <c r="H18" s="15">
        <f>H17</f>
        <v>176414.06</v>
      </c>
      <c r="I18" s="15">
        <f t="shared" ref="I18:J18" si="8">I17</f>
        <v>176414.06</v>
      </c>
      <c r="J18" s="15">
        <f t="shared" si="8"/>
        <v>176414.06</v>
      </c>
    </row>
    <row r="19" spans="1:10" ht="18" customHeight="1">
      <c r="A19" s="36"/>
      <c r="B19" s="13" t="s">
        <v>61</v>
      </c>
      <c r="C19" s="14" t="s">
        <v>19</v>
      </c>
      <c r="D19" s="15" t="s">
        <v>19</v>
      </c>
      <c r="E19" s="15" t="s">
        <v>19</v>
      </c>
      <c r="F19" s="15" t="s">
        <v>19</v>
      </c>
      <c r="G19" s="15" t="s">
        <v>19</v>
      </c>
      <c r="H19" s="15">
        <f>H14+H16+H18</f>
        <v>14884676.32</v>
      </c>
      <c r="I19" s="15">
        <f t="shared" ref="I19:J19" si="9">I14+I16+I18</f>
        <v>14841143.110000001</v>
      </c>
      <c r="J19" s="15">
        <f t="shared" si="9"/>
        <v>14787244.85</v>
      </c>
    </row>
    <row r="20" spans="1:10" ht="67.5" customHeight="1">
      <c r="A20" s="31" t="s">
        <v>18</v>
      </c>
      <c r="B20" s="3" t="s">
        <v>70</v>
      </c>
      <c r="C20" s="12" t="s">
        <v>71</v>
      </c>
      <c r="D20" s="12">
        <v>70</v>
      </c>
      <c r="E20" s="12">
        <v>70</v>
      </c>
      <c r="F20" s="12">
        <v>85</v>
      </c>
      <c r="G20" s="12">
        <v>36207.79</v>
      </c>
      <c r="H20" s="12">
        <f>G20*D20</f>
        <v>2534545.3000000003</v>
      </c>
      <c r="I20" s="12">
        <f>E20*G20</f>
        <v>2534545.3000000003</v>
      </c>
      <c r="J20" s="12">
        <f>F20*G20</f>
        <v>3077662.15</v>
      </c>
    </row>
    <row r="21" spans="1:10" ht="19.5" customHeight="1">
      <c r="A21" s="32"/>
      <c r="B21" s="13" t="s">
        <v>60</v>
      </c>
      <c r="C21" s="12" t="s">
        <v>71</v>
      </c>
      <c r="D21" s="15">
        <f>D20</f>
        <v>70</v>
      </c>
      <c r="E21" s="15">
        <f t="shared" ref="E21:J23" si="10">E20</f>
        <v>70</v>
      </c>
      <c r="F21" s="15">
        <f t="shared" si="10"/>
        <v>85</v>
      </c>
      <c r="G21" s="15" t="s">
        <v>19</v>
      </c>
      <c r="H21" s="15">
        <f t="shared" si="10"/>
        <v>2534545.3000000003</v>
      </c>
      <c r="I21" s="15">
        <f t="shared" si="10"/>
        <v>2534545.3000000003</v>
      </c>
      <c r="J21" s="15">
        <f t="shared" si="10"/>
        <v>3077662.15</v>
      </c>
    </row>
    <row r="22" spans="1:10" ht="67.5" customHeight="1">
      <c r="A22" s="32"/>
      <c r="B22" s="20" t="s">
        <v>21</v>
      </c>
      <c r="C22" s="21" t="s">
        <v>71</v>
      </c>
      <c r="D22" s="21">
        <v>90</v>
      </c>
      <c r="E22" s="21">
        <v>90</v>
      </c>
      <c r="F22" s="21">
        <v>75</v>
      </c>
      <c r="G22" s="26">
        <v>32526.49</v>
      </c>
      <c r="H22" s="21">
        <f>D22*G22</f>
        <v>2927384.1</v>
      </c>
      <c r="I22" s="21">
        <f>E22*G22</f>
        <v>2927384.1</v>
      </c>
      <c r="J22" s="21">
        <f>F22*G22</f>
        <v>2439486.75</v>
      </c>
    </row>
    <row r="23" spans="1:10" ht="30" customHeight="1">
      <c r="A23" s="32"/>
      <c r="B23" s="22" t="s">
        <v>62</v>
      </c>
      <c r="C23" s="21" t="s">
        <v>71</v>
      </c>
      <c r="D23" s="23">
        <f>D22</f>
        <v>90</v>
      </c>
      <c r="E23" s="23">
        <f t="shared" si="10"/>
        <v>90</v>
      </c>
      <c r="F23" s="23">
        <f t="shared" si="10"/>
        <v>75</v>
      </c>
      <c r="G23" s="23" t="s">
        <v>19</v>
      </c>
      <c r="H23" s="23">
        <f t="shared" si="10"/>
        <v>2927384.1</v>
      </c>
      <c r="I23" s="23">
        <f t="shared" si="10"/>
        <v>2927384.1</v>
      </c>
      <c r="J23" s="23">
        <f t="shared" si="10"/>
        <v>2439486.75</v>
      </c>
    </row>
    <row r="24" spans="1:10" ht="15.75" customHeight="1">
      <c r="A24" s="33"/>
      <c r="B24" s="13" t="s">
        <v>61</v>
      </c>
      <c r="C24" s="14"/>
      <c r="D24" s="15" t="s">
        <v>19</v>
      </c>
      <c r="E24" s="15" t="s">
        <v>19</v>
      </c>
      <c r="F24" s="15" t="s">
        <v>19</v>
      </c>
      <c r="G24" s="15" t="s">
        <v>19</v>
      </c>
      <c r="H24" s="15">
        <f>H21+H23</f>
        <v>5461929.4000000004</v>
      </c>
      <c r="I24" s="15">
        <f t="shared" ref="I24:J24" si="11">I21+I23</f>
        <v>5461929.4000000004</v>
      </c>
      <c r="J24" s="15">
        <f t="shared" si="11"/>
        <v>5517148.9000000004</v>
      </c>
    </row>
    <row r="25" spans="1:10" ht="94.5" customHeight="1">
      <c r="A25" s="31" t="s">
        <v>22</v>
      </c>
      <c r="B25" s="1" t="s">
        <v>28</v>
      </c>
      <c r="C25" s="12" t="s">
        <v>73</v>
      </c>
      <c r="D25" s="10">
        <v>24406</v>
      </c>
      <c r="E25" s="10">
        <v>24408</v>
      </c>
      <c r="F25" s="10">
        <v>24408</v>
      </c>
      <c r="G25" s="25">
        <v>229.86</v>
      </c>
      <c r="H25" s="25">
        <f>D25*G25</f>
        <v>5609963.1600000001</v>
      </c>
      <c r="I25" s="10">
        <f>E25*G25</f>
        <v>5610422.8799999999</v>
      </c>
      <c r="J25" s="10">
        <f>F25*G25</f>
        <v>5610422.8799999999</v>
      </c>
    </row>
    <row r="26" spans="1:10" ht="91.5" customHeight="1">
      <c r="A26" s="32"/>
      <c r="B26" s="1" t="s">
        <v>29</v>
      </c>
      <c r="C26" s="12" t="s">
        <v>73</v>
      </c>
      <c r="D26" s="10">
        <v>504</v>
      </c>
      <c r="E26" s="10">
        <v>504</v>
      </c>
      <c r="F26" s="10">
        <v>504</v>
      </c>
      <c r="G26" s="10">
        <v>101.01</v>
      </c>
      <c r="H26" s="10">
        <f>D26*G26</f>
        <v>50909.04</v>
      </c>
      <c r="I26" s="10">
        <f>E26*G26</f>
        <v>50909.04</v>
      </c>
      <c r="J26" s="10">
        <f>F26*G26</f>
        <v>50909.04</v>
      </c>
    </row>
    <row r="27" spans="1:10" ht="92.25" customHeight="1">
      <c r="A27" s="32"/>
      <c r="B27" s="1" t="s">
        <v>30</v>
      </c>
      <c r="C27" s="12" t="s">
        <v>73</v>
      </c>
      <c r="D27" s="10">
        <v>112</v>
      </c>
      <c r="E27" s="10">
        <v>112</v>
      </c>
      <c r="F27" s="10">
        <v>112</v>
      </c>
      <c r="G27" s="10">
        <v>101.01</v>
      </c>
      <c r="H27" s="10">
        <f>D27*G27</f>
        <v>11313.12</v>
      </c>
      <c r="I27" s="10">
        <f>E27*G27</f>
        <v>11313.12</v>
      </c>
      <c r="J27" s="10">
        <f>F27*G27</f>
        <v>11313.12</v>
      </c>
    </row>
    <row r="28" spans="1:10" ht="36" customHeight="1">
      <c r="A28" s="32"/>
      <c r="B28" s="13" t="s">
        <v>60</v>
      </c>
      <c r="C28" s="12" t="s">
        <v>73</v>
      </c>
      <c r="D28" s="15">
        <f>D25+D26+D27</f>
        <v>25022</v>
      </c>
      <c r="E28" s="15">
        <f t="shared" ref="E28:J28" si="12">E25+E26+E27</f>
        <v>25024</v>
      </c>
      <c r="F28" s="15">
        <f t="shared" si="12"/>
        <v>25024</v>
      </c>
      <c r="G28" s="15" t="s">
        <v>19</v>
      </c>
      <c r="H28" s="15">
        <f t="shared" si="12"/>
        <v>5672185.3200000003</v>
      </c>
      <c r="I28" s="15">
        <f t="shared" si="12"/>
        <v>5672645.04</v>
      </c>
      <c r="J28" s="15">
        <f t="shared" si="12"/>
        <v>5672645.04</v>
      </c>
    </row>
    <row r="29" spans="1:10" ht="175.5" customHeight="1">
      <c r="A29" s="32"/>
      <c r="B29" s="1" t="s">
        <v>64</v>
      </c>
      <c r="C29" s="12" t="s">
        <v>74</v>
      </c>
      <c r="D29" s="10">
        <v>80</v>
      </c>
      <c r="E29" s="10">
        <v>80</v>
      </c>
      <c r="F29" s="10">
        <v>82</v>
      </c>
      <c r="G29" s="10">
        <v>2463.64</v>
      </c>
      <c r="H29" s="10">
        <f>D29*G29</f>
        <v>197091.19999999998</v>
      </c>
      <c r="I29" s="10">
        <f>E29*G29</f>
        <v>197091.19999999998</v>
      </c>
      <c r="J29" s="10">
        <f>F29*G29</f>
        <v>202018.47999999998</v>
      </c>
    </row>
    <row r="30" spans="1:10" ht="39.75" customHeight="1">
      <c r="A30" s="32"/>
      <c r="B30" s="13" t="s">
        <v>62</v>
      </c>
      <c r="C30" s="12" t="s">
        <v>74</v>
      </c>
      <c r="D30" s="15">
        <f>D29</f>
        <v>80</v>
      </c>
      <c r="E30" s="15">
        <f t="shared" ref="E30:J30" si="13">E29</f>
        <v>80</v>
      </c>
      <c r="F30" s="15">
        <f t="shared" si="13"/>
        <v>82</v>
      </c>
      <c r="G30" s="15" t="s">
        <v>19</v>
      </c>
      <c r="H30" s="15">
        <f t="shared" si="13"/>
        <v>197091.19999999998</v>
      </c>
      <c r="I30" s="15">
        <f t="shared" si="13"/>
        <v>197091.19999999998</v>
      </c>
      <c r="J30" s="15">
        <f t="shared" si="13"/>
        <v>202018.47999999998</v>
      </c>
    </row>
    <row r="31" spans="1:10" ht="78.75">
      <c r="A31" s="32"/>
      <c r="B31" s="1" t="s">
        <v>52</v>
      </c>
      <c r="C31" s="12" t="s">
        <v>74</v>
      </c>
      <c r="D31" s="10">
        <v>25022</v>
      </c>
      <c r="E31" s="10">
        <v>25024</v>
      </c>
      <c r="F31" s="10">
        <v>25024</v>
      </c>
      <c r="G31" s="10" t="s">
        <v>19</v>
      </c>
      <c r="H31" s="10">
        <v>210891.66</v>
      </c>
      <c r="I31" s="18">
        <f>H31/D31*E31</f>
        <v>210908.51649908081</v>
      </c>
      <c r="J31" s="18">
        <f>H31/D31*F31</f>
        <v>210908.51649908081</v>
      </c>
    </row>
    <row r="32" spans="1:10" ht="47.25">
      <c r="A32" s="32"/>
      <c r="B32" s="1" t="s">
        <v>53</v>
      </c>
      <c r="C32" s="12" t="s">
        <v>74</v>
      </c>
      <c r="D32" s="10">
        <v>1720</v>
      </c>
      <c r="E32" s="10">
        <v>1730</v>
      </c>
      <c r="F32" s="10">
        <v>1730</v>
      </c>
      <c r="G32" s="10" t="s">
        <v>19</v>
      </c>
      <c r="H32" s="10">
        <v>97724.67</v>
      </c>
      <c r="I32" s="10">
        <v>98292.84</v>
      </c>
      <c r="J32" s="10">
        <v>98292.84</v>
      </c>
    </row>
    <row r="33" spans="1:10" ht="15.75">
      <c r="A33" s="32"/>
      <c r="B33" s="13" t="s">
        <v>63</v>
      </c>
      <c r="C33" s="14" t="s">
        <v>19</v>
      </c>
      <c r="D33" s="15" t="s">
        <v>19</v>
      </c>
      <c r="E33" s="15" t="s">
        <v>19</v>
      </c>
      <c r="F33" s="15" t="s">
        <v>19</v>
      </c>
      <c r="G33" s="15" t="s">
        <v>19</v>
      </c>
      <c r="H33" s="15">
        <f>H31+H32</f>
        <v>308616.33</v>
      </c>
      <c r="I33" s="17">
        <f t="shared" ref="I33:J33" si="14">I31+I32</f>
        <v>309201.35649908078</v>
      </c>
      <c r="J33" s="17">
        <f t="shared" si="14"/>
        <v>309201.35649908078</v>
      </c>
    </row>
    <row r="34" spans="1:10" ht="15.75">
      <c r="A34" s="33"/>
      <c r="B34" s="13" t="s">
        <v>61</v>
      </c>
      <c r="C34" s="14" t="s">
        <v>19</v>
      </c>
      <c r="D34" s="15" t="s">
        <v>19</v>
      </c>
      <c r="E34" s="15" t="s">
        <v>19</v>
      </c>
      <c r="F34" s="15" t="s">
        <v>19</v>
      </c>
      <c r="G34" s="15" t="s">
        <v>19</v>
      </c>
      <c r="H34" s="15">
        <f>H28+H30+H33</f>
        <v>6177892.8500000006</v>
      </c>
      <c r="I34" s="15">
        <f t="shared" ref="I34:J34" si="15">I28+I30+I33</f>
        <v>6178937.5964990808</v>
      </c>
      <c r="J34" s="15">
        <f t="shared" si="15"/>
        <v>6183864.8764990801</v>
      </c>
    </row>
    <row r="35" spans="1:10" ht="93.75" customHeight="1">
      <c r="A35" s="29" t="s">
        <v>23</v>
      </c>
      <c r="B35" s="1" t="s">
        <v>28</v>
      </c>
      <c r="C35" s="12" t="s">
        <v>73</v>
      </c>
      <c r="D35" s="10">
        <v>132526</v>
      </c>
      <c r="E35" s="10">
        <v>132526</v>
      </c>
      <c r="F35" s="10">
        <v>132526</v>
      </c>
      <c r="G35" s="25">
        <v>108.41</v>
      </c>
      <c r="H35" s="25">
        <f>D35*G35</f>
        <v>14367143.66</v>
      </c>
      <c r="I35" s="10">
        <f>G35*E35</f>
        <v>14367143.66</v>
      </c>
      <c r="J35" s="10">
        <f>G35*F35</f>
        <v>14367143.66</v>
      </c>
    </row>
    <row r="36" spans="1:10" ht="94.5">
      <c r="A36" s="29"/>
      <c r="B36" s="1" t="s">
        <v>29</v>
      </c>
      <c r="C36" s="12" t="s">
        <v>73</v>
      </c>
      <c r="D36" s="10">
        <v>4500</v>
      </c>
      <c r="E36" s="10">
        <v>4500</v>
      </c>
      <c r="F36" s="10">
        <v>4500</v>
      </c>
      <c r="G36" s="10">
        <v>49.29</v>
      </c>
      <c r="H36" s="10">
        <f>D36*G36</f>
        <v>221805</v>
      </c>
      <c r="I36" s="10">
        <f>E36*G36</f>
        <v>221805</v>
      </c>
      <c r="J36" s="10">
        <f>F36*G36</f>
        <v>221805</v>
      </c>
    </row>
    <row r="37" spans="1:10" ht="98.25" customHeight="1">
      <c r="A37" s="29"/>
      <c r="B37" s="1" t="s">
        <v>30</v>
      </c>
      <c r="C37" s="12" t="s">
        <v>73</v>
      </c>
      <c r="D37" s="10">
        <v>9300</v>
      </c>
      <c r="E37" s="10">
        <v>9300</v>
      </c>
      <c r="F37" s="10">
        <v>9350</v>
      </c>
      <c r="G37" s="10">
        <v>49.29</v>
      </c>
      <c r="H37" s="10">
        <f>D37*G37</f>
        <v>458397</v>
      </c>
      <c r="I37" s="10">
        <f>E37*G37</f>
        <v>458397</v>
      </c>
      <c r="J37" s="10">
        <f>F37*G37</f>
        <v>460861.5</v>
      </c>
    </row>
    <row r="38" spans="1:10" ht="21" customHeight="1">
      <c r="A38" s="29"/>
      <c r="B38" s="13" t="s">
        <v>60</v>
      </c>
      <c r="C38" s="12" t="s">
        <v>73</v>
      </c>
      <c r="D38" s="15">
        <f>D35+D36+D37</f>
        <v>146326</v>
      </c>
      <c r="E38" s="15">
        <f t="shared" ref="E38:F38" si="16">E35+E36+E37</f>
        <v>146326</v>
      </c>
      <c r="F38" s="15">
        <f t="shared" si="16"/>
        <v>146376</v>
      </c>
      <c r="G38" s="15" t="s">
        <v>19</v>
      </c>
      <c r="H38" s="15">
        <f t="shared" ref="H38" si="17">H35+H36+H37</f>
        <v>15047345.66</v>
      </c>
      <c r="I38" s="15">
        <f t="shared" ref="I38" si="18">I35+I36+I37</f>
        <v>15047345.66</v>
      </c>
      <c r="J38" s="15">
        <f t="shared" ref="J38" si="19">J35+J36+J37</f>
        <v>15049810.16</v>
      </c>
    </row>
    <row r="39" spans="1:10" ht="174.75" customHeight="1">
      <c r="A39" s="29"/>
      <c r="B39" s="1" t="s">
        <v>64</v>
      </c>
      <c r="C39" s="12" t="s">
        <v>74</v>
      </c>
      <c r="D39" s="10">
        <v>250</v>
      </c>
      <c r="E39" s="10">
        <v>250</v>
      </c>
      <c r="F39" s="10">
        <v>250</v>
      </c>
      <c r="G39" s="10">
        <v>2139.44</v>
      </c>
      <c r="H39" s="10">
        <f>G39*D39</f>
        <v>534860</v>
      </c>
      <c r="I39" s="10">
        <f>E39*G39</f>
        <v>534860</v>
      </c>
      <c r="J39" s="10">
        <f>F39*G39</f>
        <v>534860</v>
      </c>
    </row>
    <row r="40" spans="1:10" ht="19.5" customHeight="1">
      <c r="A40" s="29"/>
      <c r="B40" s="13" t="s">
        <v>62</v>
      </c>
      <c r="C40" s="12" t="s">
        <v>74</v>
      </c>
      <c r="D40" s="15">
        <f>D39</f>
        <v>250</v>
      </c>
      <c r="E40" s="15">
        <f t="shared" ref="E40:J40" si="20">E39</f>
        <v>250</v>
      </c>
      <c r="F40" s="15">
        <f t="shared" si="20"/>
        <v>250</v>
      </c>
      <c r="G40" s="15" t="s">
        <v>19</v>
      </c>
      <c r="H40" s="15">
        <f t="shared" si="20"/>
        <v>534860</v>
      </c>
      <c r="I40" s="15">
        <f t="shared" si="20"/>
        <v>534860</v>
      </c>
      <c r="J40" s="15">
        <f t="shared" si="20"/>
        <v>534860</v>
      </c>
    </row>
    <row r="41" spans="1:10" ht="78.75">
      <c r="A41" s="29"/>
      <c r="B41" s="1" t="s">
        <v>52</v>
      </c>
      <c r="C41" s="12" t="s">
        <v>74</v>
      </c>
      <c r="D41" s="10">
        <v>282160</v>
      </c>
      <c r="E41" s="10">
        <v>282160</v>
      </c>
      <c r="F41" s="10">
        <v>282170</v>
      </c>
      <c r="G41" s="10" t="s">
        <v>19</v>
      </c>
      <c r="H41" s="10">
        <v>1049730.01</v>
      </c>
      <c r="I41" s="10">
        <f>H41/D41*E41</f>
        <v>1049730.01</v>
      </c>
      <c r="J41" s="10">
        <f>H41/D41*F41</f>
        <v>1049767.2133601501</v>
      </c>
    </row>
    <row r="42" spans="1:10" ht="47.25">
      <c r="A42" s="29"/>
      <c r="B42" s="1" t="s">
        <v>53</v>
      </c>
      <c r="C42" s="12" t="s">
        <v>74</v>
      </c>
      <c r="D42" s="10">
        <v>90000</v>
      </c>
      <c r="E42" s="10">
        <v>100000</v>
      </c>
      <c r="F42" s="10">
        <v>100000</v>
      </c>
      <c r="G42" s="10" t="s">
        <v>19</v>
      </c>
      <c r="H42" s="10">
        <v>1055205.45</v>
      </c>
      <c r="I42" s="10">
        <f>H42/D42*E42</f>
        <v>1172450.5</v>
      </c>
      <c r="J42" s="10">
        <f>H42/D42*F42</f>
        <v>1172450.5</v>
      </c>
    </row>
    <row r="43" spans="1:10" ht="15.75">
      <c r="A43" s="29"/>
      <c r="B43" s="13" t="s">
        <v>63</v>
      </c>
      <c r="C43" s="14" t="s">
        <v>17</v>
      </c>
      <c r="D43" s="15" t="s">
        <v>19</v>
      </c>
      <c r="E43" s="15" t="s">
        <v>19</v>
      </c>
      <c r="F43" s="15" t="s">
        <v>19</v>
      </c>
      <c r="G43" s="15" t="s">
        <v>19</v>
      </c>
      <c r="H43" s="15">
        <f>H41+H42</f>
        <v>2104935.46</v>
      </c>
      <c r="I43" s="15">
        <f t="shared" ref="I43:J43" si="21">I41+I42</f>
        <v>2222180.5099999998</v>
      </c>
      <c r="J43" s="15">
        <f t="shared" si="21"/>
        <v>2222217.7133601503</v>
      </c>
    </row>
    <row r="44" spans="1:10" ht="15.75">
      <c r="A44" s="29"/>
      <c r="B44" s="13" t="s">
        <v>61</v>
      </c>
      <c r="C44" s="14" t="s">
        <v>17</v>
      </c>
      <c r="D44" s="15" t="s">
        <v>19</v>
      </c>
      <c r="E44" s="15" t="s">
        <v>19</v>
      </c>
      <c r="F44" s="15" t="s">
        <v>19</v>
      </c>
      <c r="G44" s="15" t="s">
        <v>19</v>
      </c>
      <c r="H44" s="15">
        <f>H38+H40+H43</f>
        <v>17687141.120000001</v>
      </c>
      <c r="I44" s="15">
        <f t="shared" ref="I44:J44" si="22">I38+I40+I43</f>
        <v>17804386.170000002</v>
      </c>
      <c r="J44" s="15">
        <f t="shared" si="22"/>
        <v>17806887.87336015</v>
      </c>
    </row>
    <row r="45" spans="1:10" ht="78.75" customHeight="1">
      <c r="A45" s="29" t="s">
        <v>24</v>
      </c>
      <c r="B45" s="4" t="s">
        <v>31</v>
      </c>
      <c r="C45" s="12" t="s">
        <v>75</v>
      </c>
      <c r="D45" s="10">
        <v>16</v>
      </c>
      <c r="E45" s="10">
        <v>16</v>
      </c>
      <c r="F45" s="10">
        <v>16</v>
      </c>
      <c r="G45" s="10">
        <v>31065.919999999998</v>
      </c>
      <c r="H45" s="10">
        <f>G45*D45</f>
        <v>497054.71999999997</v>
      </c>
      <c r="I45" s="10">
        <f>G45*E45</f>
        <v>497054.71999999997</v>
      </c>
      <c r="J45" s="10">
        <f>F45*G45</f>
        <v>497054.71999999997</v>
      </c>
    </row>
    <row r="46" spans="1:10" ht="78.75">
      <c r="A46" s="29"/>
      <c r="B46" s="4" t="s">
        <v>32</v>
      </c>
      <c r="C46" s="12" t="s">
        <v>75</v>
      </c>
      <c r="D46" s="10">
        <v>22</v>
      </c>
      <c r="E46" s="10">
        <v>22</v>
      </c>
      <c r="F46" s="10">
        <v>22</v>
      </c>
      <c r="G46" s="10">
        <v>31065.919999999998</v>
      </c>
      <c r="H46" s="10">
        <f>G46*D46</f>
        <v>683450.24</v>
      </c>
      <c r="I46" s="10">
        <f>G46*E46</f>
        <v>683450.24</v>
      </c>
      <c r="J46" s="10">
        <f>F46*G46</f>
        <v>683450.24</v>
      </c>
    </row>
    <row r="47" spans="1:10" ht="31.5">
      <c r="A47" s="29"/>
      <c r="B47" s="13" t="s">
        <v>60</v>
      </c>
      <c r="C47" s="12" t="s">
        <v>75</v>
      </c>
      <c r="D47" s="15">
        <f>D45+D46</f>
        <v>38</v>
      </c>
      <c r="E47" s="15">
        <f t="shared" ref="E47:J47" si="23">E45+E46</f>
        <v>38</v>
      </c>
      <c r="F47" s="15">
        <f t="shared" si="23"/>
        <v>38</v>
      </c>
      <c r="G47" s="15" t="s">
        <v>19</v>
      </c>
      <c r="H47" s="15">
        <f t="shared" si="23"/>
        <v>1180504.96</v>
      </c>
      <c r="I47" s="15">
        <f t="shared" si="23"/>
        <v>1180504.96</v>
      </c>
      <c r="J47" s="15">
        <f t="shared" si="23"/>
        <v>1180504.96</v>
      </c>
    </row>
    <row r="48" spans="1:10" ht="71.25" customHeight="1">
      <c r="A48" s="29"/>
      <c r="B48" s="4" t="s">
        <v>33</v>
      </c>
      <c r="C48" s="12" t="s">
        <v>73</v>
      </c>
      <c r="D48" s="10">
        <v>3300</v>
      </c>
      <c r="E48" s="10">
        <v>3400</v>
      </c>
      <c r="F48" s="10">
        <v>3400</v>
      </c>
      <c r="G48" s="10">
        <v>688.25</v>
      </c>
      <c r="H48" s="25">
        <f>D48*G48</f>
        <v>2271225</v>
      </c>
      <c r="I48" s="10">
        <f>E48*G48</f>
        <v>2340050</v>
      </c>
      <c r="J48" s="10">
        <f>F48*G48</f>
        <v>2340050</v>
      </c>
    </row>
    <row r="49" spans="1:10" ht="63">
      <c r="A49" s="29"/>
      <c r="B49" s="4" t="s">
        <v>34</v>
      </c>
      <c r="C49" s="12" t="s">
        <v>73</v>
      </c>
      <c r="D49" s="10">
        <v>6470</v>
      </c>
      <c r="E49" s="10">
        <v>6480</v>
      </c>
      <c r="F49" s="10">
        <v>6480</v>
      </c>
      <c r="G49" s="10">
        <v>75.2</v>
      </c>
      <c r="H49" s="10">
        <f>D49*G49</f>
        <v>486544</v>
      </c>
      <c r="I49" s="10">
        <f>E49*G49</f>
        <v>487296</v>
      </c>
      <c r="J49" s="10">
        <f>F49*G49</f>
        <v>487296</v>
      </c>
    </row>
    <row r="50" spans="1:10" ht="63">
      <c r="A50" s="29"/>
      <c r="B50" s="4" t="s">
        <v>35</v>
      </c>
      <c r="C50" s="12" t="s">
        <v>73</v>
      </c>
      <c r="D50" s="10">
        <v>100</v>
      </c>
      <c r="E50" s="10">
        <v>120</v>
      </c>
      <c r="F50" s="10">
        <v>150</v>
      </c>
      <c r="G50" s="10">
        <v>75.2</v>
      </c>
      <c r="H50" s="10">
        <f>D50*G50</f>
        <v>7520</v>
      </c>
      <c r="I50" s="10">
        <f>E50*G50</f>
        <v>9024</v>
      </c>
      <c r="J50" s="10">
        <f>F50*G50</f>
        <v>11280</v>
      </c>
    </row>
    <row r="51" spans="1:10" ht="17.25" customHeight="1">
      <c r="A51" s="29"/>
      <c r="B51" s="13" t="s">
        <v>62</v>
      </c>
      <c r="C51" s="12" t="s">
        <v>73</v>
      </c>
      <c r="D51" s="15">
        <f>D48+D49+D50</f>
        <v>9870</v>
      </c>
      <c r="E51" s="15">
        <f t="shared" ref="E51:J51" si="24">E48+E49+E50</f>
        <v>10000</v>
      </c>
      <c r="F51" s="15">
        <f t="shared" si="24"/>
        <v>10030</v>
      </c>
      <c r="G51" s="15" t="s">
        <v>19</v>
      </c>
      <c r="H51" s="15">
        <f t="shared" si="24"/>
        <v>2765289</v>
      </c>
      <c r="I51" s="15">
        <f t="shared" si="24"/>
        <v>2836370</v>
      </c>
      <c r="J51" s="15">
        <f t="shared" si="24"/>
        <v>2838626</v>
      </c>
    </row>
    <row r="52" spans="1:10" ht="94.5">
      <c r="A52" s="29"/>
      <c r="B52" s="4" t="s">
        <v>54</v>
      </c>
      <c r="C52" s="12" t="s">
        <v>74</v>
      </c>
      <c r="D52" s="10">
        <v>10327</v>
      </c>
      <c r="E52" s="10">
        <v>10527</v>
      </c>
      <c r="F52" s="10">
        <v>10727</v>
      </c>
      <c r="G52" s="10" t="s">
        <v>19</v>
      </c>
      <c r="H52" s="25">
        <v>194519.12</v>
      </c>
      <c r="I52" s="10">
        <v>198286.32</v>
      </c>
      <c r="J52" s="10">
        <v>202053.51</v>
      </c>
    </row>
    <row r="53" spans="1:10" ht="114.75" customHeight="1">
      <c r="A53" s="29"/>
      <c r="B53" s="4" t="s">
        <v>55</v>
      </c>
      <c r="C53" s="12" t="s">
        <v>76</v>
      </c>
      <c r="D53" s="10">
        <v>7270</v>
      </c>
      <c r="E53" s="10">
        <v>7280</v>
      </c>
      <c r="F53" s="10">
        <v>7280</v>
      </c>
      <c r="G53" s="10" t="s">
        <v>19</v>
      </c>
      <c r="H53" s="10">
        <v>8000</v>
      </c>
      <c r="I53" s="10">
        <v>8011</v>
      </c>
      <c r="J53" s="10">
        <v>8011</v>
      </c>
    </row>
    <row r="54" spans="1:10" ht="48.75" customHeight="1">
      <c r="A54" s="29"/>
      <c r="B54" s="4" t="s">
        <v>56</v>
      </c>
      <c r="C54" s="12" t="s">
        <v>77</v>
      </c>
      <c r="D54" s="10">
        <v>2600</v>
      </c>
      <c r="E54" s="10">
        <v>2650</v>
      </c>
      <c r="F54" s="10">
        <v>2700</v>
      </c>
      <c r="G54" s="10" t="s">
        <v>19</v>
      </c>
      <c r="H54" s="10">
        <v>8000</v>
      </c>
      <c r="I54" s="10">
        <v>8153.85</v>
      </c>
      <c r="J54" s="10">
        <v>8307.69</v>
      </c>
    </row>
    <row r="55" spans="1:10" ht="21.75" customHeight="1">
      <c r="A55" s="29"/>
      <c r="B55" s="13" t="s">
        <v>63</v>
      </c>
      <c r="C55" s="14" t="s">
        <v>19</v>
      </c>
      <c r="D55" s="15" t="s">
        <v>19</v>
      </c>
      <c r="E55" s="15" t="s">
        <v>19</v>
      </c>
      <c r="F55" s="15" t="s">
        <v>19</v>
      </c>
      <c r="G55" s="15" t="s">
        <v>19</v>
      </c>
      <c r="H55" s="15">
        <f>H52+H53+H54</f>
        <v>210519.12</v>
      </c>
      <c r="I55" s="15">
        <f t="shared" ref="I55:J55" si="25">I52+I53+I54</f>
        <v>214451.17</v>
      </c>
      <c r="J55" s="15">
        <f t="shared" si="25"/>
        <v>218372.2</v>
      </c>
    </row>
    <row r="56" spans="1:10" ht="15.75">
      <c r="A56" s="29"/>
      <c r="B56" s="13" t="s">
        <v>61</v>
      </c>
      <c r="C56" s="14" t="s">
        <v>19</v>
      </c>
      <c r="D56" s="15" t="s">
        <v>19</v>
      </c>
      <c r="E56" s="15" t="s">
        <v>19</v>
      </c>
      <c r="F56" s="15" t="s">
        <v>19</v>
      </c>
      <c r="G56" s="15" t="s">
        <v>19</v>
      </c>
      <c r="H56" s="17">
        <f>H47+H51+H55</f>
        <v>4156313.08</v>
      </c>
      <c r="I56" s="15">
        <f t="shared" ref="I56:J56" si="26">I47+I51+I55</f>
        <v>4231326.13</v>
      </c>
      <c r="J56" s="15">
        <f t="shared" si="26"/>
        <v>4237503.16</v>
      </c>
    </row>
    <row r="57" spans="1:10" ht="78.75">
      <c r="A57" s="29" t="s">
        <v>25</v>
      </c>
      <c r="B57" s="4" t="s">
        <v>36</v>
      </c>
      <c r="C57" s="12" t="s">
        <v>75</v>
      </c>
      <c r="D57" s="10">
        <v>14</v>
      </c>
      <c r="E57" s="10">
        <v>14</v>
      </c>
      <c r="F57" s="10">
        <v>14</v>
      </c>
      <c r="G57" s="10">
        <v>35552.370000000003</v>
      </c>
      <c r="H57" s="10">
        <f>G57*D57</f>
        <v>497733.18000000005</v>
      </c>
      <c r="I57" s="10">
        <f>E57*G57</f>
        <v>497733.18000000005</v>
      </c>
      <c r="J57" s="10">
        <f>F57*G57</f>
        <v>497733.18000000005</v>
      </c>
    </row>
    <row r="58" spans="1:10" ht="78.75">
      <c r="A58" s="29"/>
      <c r="B58" s="4" t="s">
        <v>32</v>
      </c>
      <c r="C58" s="12" t="s">
        <v>75</v>
      </c>
      <c r="D58" s="10">
        <v>14</v>
      </c>
      <c r="E58" s="10">
        <v>14</v>
      </c>
      <c r="F58" s="10">
        <v>14</v>
      </c>
      <c r="G58" s="10">
        <v>35552.370000000003</v>
      </c>
      <c r="H58" s="10">
        <f>G58*D58</f>
        <v>497733.18000000005</v>
      </c>
      <c r="I58" s="10">
        <f>E58*G58</f>
        <v>497733.18000000005</v>
      </c>
      <c r="J58" s="10">
        <f>F58*G58</f>
        <v>497733.18000000005</v>
      </c>
    </row>
    <row r="59" spans="1:10" ht="31.5">
      <c r="A59" s="29"/>
      <c r="B59" s="13" t="s">
        <v>60</v>
      </c>
      <c r="C59" s="12" t="s">
        <v>75</v>
      </c>
      <c r="D59" s="15">
        <f>D57+D58</f>
        <v>28</v>
      </c>
      <c r="E59" s="15">
        <f t="shared" ref="E59:F59" si="27">E57+E58</f>
        <v>28</v>
      </c>
      <c r="F59" s="15">
        <f t="shared" si="27"/>
        <v>28</v>
      </c>
      <c r="G59" s="15" t="s">
        <v>19</v>
      </c>
      <c r="H59" s="15">
        <f>H57+H58</f>
        <v>995466.3600000001</v>
      </c>
      <c r="I59" s="15">
        <f t="shared" ref="I59:J59" si="28">I57+I58</f>
        <v>995466.3600000001</v>
      </c>
      <c r="J59" s="15">
        <f t="shared" si="28"/>
        <v>995466.3600000001</v>
      </c>
    </row>
    <row r="60" spans="1:10" ht="63">
      <c r="A60" s="29"/>
      <c r="B60" s="4" t="s">
        <v>33</v>
      </c>
      <c r="C60" s="12" t="s">
        <v>73</v>
      </c>
      <c r="D60" s="10">
        <v>15100</v>
      </c>
      <c r="E60" s="10">
        <v>15200</v>
      </c>
      <c r="F60" s="10">
        <v>15200</v>
      </c>
      <c r="G60" s="25">
        <v>242.6</v>
      </c>
      <c r="H60" s="25">
        <f>D60*G60</f>
        <v>3663260</v>
      </c>
      <c r="I60" s="18">
        <f>E60*G60</f>
        <v>3687520</v>
      </c>
      <c r="J60" s="18">
        <f>F60*G60</f>
        <v>3687520</v>
      </c>
    </row>
    <row r="61" spans="1:10" ht="63">
      <c r="A61" s="29"/>
      <c r="B61" s="4" t="s">
        <v>34</v>
      </c>
      <c r="C61" s="12" t="s">
        <v>73</v>
      </c>
      <c r="D61" s="10">
        <v>14800</v>
      </c>
      <c r="E61" s="10">
        <v>14800</v>
      </c>
      <c r="F61" s="10">
        <v>14800</v>
      </c>
      <c r="G61" s="10">
        <v>70.569999999999993</v>
      </c>
      <c r="H61" s="10">
        <f>D61*G61</f>
        <v>1044435.9999999999</v>
      </c>
      <c r="I61" s="10">
        <f>E61*G61</f>
        <v>1044435.9999999999</v>
      </c>
      <c r="J61" s="10">
        <f>F61*G61</f>
        <v>1044435.9999999999</v>
      </c>
    </row>
    <row r="62" spans="1:10" ht="63">
      <c r="A62" s="29"/>
      <c r="B62" s="4" t="s">
        <v>35</v>
      </c>
      <c r="C62" s="12" t="s">
        <v>73</v>
      </c>
      <c r="D62" s="10">
        <v>100</v>
      </c>
      <c r="E62" s="10">
        <v>120</v>
      </c>
      <c r="F62" s="10">
        <v>150</v>
      </c>
      <c r="G62" s="10">
        <v>70.569999999999993</v>
      </c>
      <c r="H62" s="10">
        <f>D62*G62</f>
        <v>7056.9999999999991</v>
      </c>
      <c r="I62" s="10">
        <f>E62*G62</f>
        <v>8468.4</v>
      </c>
      <c r="J62" s="10">
        <f>F62*G62</f>
        <v>10585.499999999998</v>
      </c>
    </row>
    <row r="63" spans="1:10" ht="31.5">
      <c r="A63" s="29"/>
      <c r="B63" s="13" t="s">
        <v>62</v>
      </c>
      <c r="C63" s="12" t="s">
        <v>73</v>
      </c>
      <c r="D63" s="15">
        <f>D60+D61+D62</f>
        <v>30000</v>
      </c>
      <c r="E63" s="15">
        <f t="shared" ref="E63:J63" si="29">E60+E61+E62</f>
        <v>30120</v>
      </c>
      <c r="F63" s="15">
        <f t="shared" si="29"/>
        <v>30150</v>
      </c>
      <c r="G63" s="15" t="s">
        <v>19</v>
      </c>
      <c r="H63" s="15">
        <f t="shared" si="29"/>
        <v>4714753</v>
      </c>
      <c r="I63" s="15">
        <f t="shared" si="29"/>
        <v>4740424.4000000004</v>
      </c>
      <c r="J63" s="15">
        <f t="shared" si="29"/>
        <v>4742541.5</v>
      </c>
    </row>
    <row r="64" spans="1:10" ht="94.5">
      <c r="A64" s="29"/>
      <c r="B64" s="4" t="s">
        <v>54</v>
      </c>
      <c r="C64" s="12" t="s">
        <v>74</v>
      </c>
      <c r="D64" s="10">
        <v>4525</v>
      </c>
      <c r="E64" s="10">
        <v>4535</v>
      </c>
      <c r="F64" s="10">
        <v>4545</v>
      </c>
      <c r="G64" s="10" t="s">
        <v>19</v>
      </c>
      <c r="H64" s="18">
        <v>199904.61</v>
      </c>
      <c r="I64" s="18">
        <f>H64/D64*E64</f>
        <v>200346.38814364639</v>
      </c>
      <c r="J64" s="18">
        <f>H64/D64*F64</f>
        <v>200788.16628729281</v>
      </c>
    </row>
    <row r="65" spans="1:10" ht="110.25">
      <c r="A65" s="29"/>
      <c r="B65" s="4" t="s">
        <v>55</v>
      </c>
      <c r="C65" s="12" t="s">
        <v>76</v>
      </c>
      <c r="D65" s="10">
        <v>736</v>
      </c>
      <c r="E65" s="10">
        <v>736</v>
      </c>
      <c r="F65" s="10">
        <v>736</v>
      </c>
      <c r="G65" s="10" t="s">
        <v>19</v>
      </c>
      <c r="H65" s="10">
        <v>27450</v>
      </c>
      <c r="I65" s="10">
        <v>10450</v>
      </c>
      <c r="J65" s="10">
        <v>10450</v>
      </c>
    </row>
    <row r="66" spans="1:10" ht="47.25">
      <c r="A66" s="29"/>
      <c r="B66" s="4" t="s">
        <v>56</v>
      </c>
      <c r="C66" s="12" t="s">
        <v>77</v>
      </c>
      <c r="D66" s="10">
        <v>6750</v>
      </c>
      <c r="E66" s="10">
        <v>6800</v>
      </c>
      <c r="F66" s="10">
        <v>6850</v>
      </c>
      <c r="G66" s="10" t="s">
        <v>19</v>
      </c>
      <c r="H66" s="18">
        <v>183791.74</v>
      </c>
      <c r="I66" s="18">
        <f>H66/D66*E66</f>
        <v>185153.16029629626</v>
      </c>
      <c r="J66" s="18">
        <f>H66/D66*F66</f>
        <v>186514.58059259257</v>
      </c>
    </row>
    <row r="67" spans="1:10" ht="15.75">
      <c r="A67" s="29"/>
      <c r="B67" s="13" t="s">
        <v>63</v>
      </c>
      <c r="C67" s="14" t="s">
        <v>19</v>
      </c>
      <c r="D67" s="15" t="s">
        <v>19</v>
      </c>
      <c r="E67" s="15" t="s">
        <v>19</v>
      </c>
      <c r="F67" s="15" t="s">
        <v>19</v>
      </c>
      <c r="G67" s="15" t="s">
        <v>19</v>
      </c>
      <c r="H67" s="17">
        <f>H64+H65+H66</f>
        <v>411146.35</v>
      </c>
      <c r="I67" s="17">
        <f t="shared" ref="I67:J67" si="30">I64+I65+I66</f>
        <v>395949.54843994265</v>
      </c>
      <c r="J67" s="17">
        <f t="shared" si="30"/>
        <v>397752.74687988538</v>
      </c>
    </row>
    <row r="68" spans="1:10" ht="15.75">
      <c r="A68" s="29"/>
      <c r="B68" s="13" t="s">
        <v>61</v>
      </c>
      <c r="C68" s="14" t="s">
        <v>19</v>
      </c>
      <c r="D68" s="15" t="s">
        <v>19</v>
      </c>
      <c r="E68" s="15" t="s">
        <v>19</v>
      </c>
      <c r="F68" s="15" t="s">
        <v>19</v>
      </c>
      <c r="G68" s="15" t="s">
        <v>19</v>
      </c>
      <c r="H68" s="17">
        <f>H59+H63+H67</f>
        <v>6121365.71</v>
      </c>
      <c r="I68" s="17">
        <f t="shared" ref="I68:J68" si="31">I59+I63+I67</f>
        <v>6131840.308439943</v>
      </c>
      <c r="J68" s="17">
        <f t="shared" si="31"/>
        <v>6135760.6068798853</v>
      </c>
    </row>
    <row r="69" spans="1:10" ht="63">
      <c r="A69" s="30" t="s">
        <v>26</v>
      </c>
      <c r="B69" s="5" t="s">
        <v>37</v>
      </c>
      <c r="C69" s="12" t="s">
        <v>78</v>
      </c>
      <c r="D69" s="10">
        <v>4860</v>
      </c>
      <c r="E69" s="10">
        <v>4860</v>
      </c>
      <c r="F69" s="10">
        <v>4860</v>
      </c>
      <c r="G69" s="25">
        <v>676.72</v>
      </c>
      <c r="H69" s="25">
        <f>D69*G69</f>
        <v>3288859.2</v>
      </c>
      <c r="I69" s="10">
        <f>E69*G69</f>
        <v>3288859.2</v>
      </c>
      <c r="J69" s="10">
        <f>F69*G69</f>
        <v>3288859.2</v>
      </c>
    </row>
    <row r="70" spans="1:10" ht="78.75" customHeight="1">
      <c r="A70" s="30"/>
      <c r="B70" s="1" t="s">
        <v>38</v>
      </c>
      <c r="C70" s="12" t="s">
        <v>78</v>
      </c>
      <c r="D70" s="10">
        <v>1880</v>
      </c>
      <c r="E70" s="10">
        <v>1880</v>
      </c>
      <c r="F70" s="10">
        <v>1880</v>
      </c>
      <c r="G70" s="25">
        <v>676.72</v>
      </c>
      <c r="H70" s="25">
        <f t="shared" ref="H70:H72" si="32">D70*G70</f>
        <v>1272233.6000000001</v>
      </c>
      <c r="I70" s="24">
        <f t="shared" ref="I70:I72" si="33">E70*G70</f>
        <v>1272233.6000000001</v>
      </c>
      <c r="J70" s="24">
        <f t="shared" ref="J70:J72" si="34">F70*G70</f>
        <v>1272233.6000000001</v>
      </c>
    </row>
    <row r="71" spans="1:10" ht="63">
      <c r="A71" s="30"/>
      <c r="B71" s="1" t="s">
        <v>39</v>
      </c>
      <c r="C71" s="12" t="s">
        <v>78</v>
      </c>
      <c r="D71" s="10">
        <v>21650</v>
      </c>
      <c r="E71" s="10">
        <v>21650</v>
      </c>
      <c r="F71" s="10">
        <v>21650</v>
      </c>
      <c r="G71" s="25">
        <v>676.72</v>
      </c>
      <c r="H71" s="25">
        <f t="shared" si="32"/>
        <v>14650988</v>
      </c>
      <c r="I71" s="24">
        <f t="shared" si="33"/>
        <v>14650988</v>
      </c>
      <c r="J71" s="24">
        <f t="shared" si="34"/>
        <v>14650988</v>
      </c>
    </row>
    <row r="72" spans="1:10" ht="63">
      <c r="A72" s="30"/>
      <c r="B72" s="1" t="s">
        <v>40</v>
      </c>
      <c r="C72" s="12" t="s">
        <v>78</v>
      </c>
      <c r="D72" s="10">
        <v>1150</v>
      </c>
      <c r="E72" s="10">
        <v>1150</v>
      </c>
      <c r="F72" s="10">
        <v>1150</v>
      </c>
      <c r="G72" s="25">
        <v>676.72</v>
      </c>
      <c r="H72" s="25">
        <f t="shared" si="32"/>
        <v>778228</v>
      </c>
      <c r="I72" s="24">
        <f t="shared" si="33"/>
        <v>778228</v>
      </c>
      <c r="J72" s="24">
        <f t="shared" si="34"/>
        <v>778228</v>
      </c>
    </row>
    <row r="73" spans="1:10" ht="63">
      <c r="A73" s="30"/>
      <c r="B73" s="5" t="s">
        <v>41</v>
      </c>
      <c r="C73" s="12" t="s">
        <v>78</v>
      </c>
      <c r="D73" s="10">
        <v>3120</v>
      </c>
      <c r="E73" s="10">
        <v>3120</v>
      </c>
      <c r="F73" s="10">
        <v>3120</v>
      </c>
      <c r="G73" s="10">
        <v>179.41</v>
      </c>
      <c r="H73" s="10">
        <f t="shared" ref="H73:H82" si="35">D73*G73</f>
        <v>559759.19999999995</v>
      </c>
      <c r="I73" s="10">
        <f t="shared" ref="I73:I82" si="36">E73*G73</f>
        <v>559759.19999999995</v>
      </c>
      <c r="J73" s="10">
        <f>G73*F73</f>
        <v>559759.19999999995</v>
      </c>
    </row>
    <row r="74" spans="1:10" ht="78.75">
      <c r="A74" s="30"/>
      <c r="B74" s="1" t="s">
        <v>42</v>
      </c>
      <c r="C74" s="12" t="s">
        <v>78</v>
      </c>
      <c r="D74" s="10">
        <v>1800</v>
      </c>
      <c r="E74" s="10">
        <v>1800</v>
      </c>
      <c r="F74" s="10">
        <v>1800</v>
      </c>
      <c r="G74" s="28">
        <v>179.41</v>
      </c>
      <c r="H74" s="10">
        <f t="shared" si="35"/>
        <v>322938</v>
      </c>
      <c r="I74" s="10">
        <f t="shared" si="36"/>
        <v>322938</v>
      </c>
      <c r="J74" s="10">
        <f t="shared" ref="J74:J82" si="37">F74*G74</f>
        <v>322938</v>
      </c>
    </row>
    <row r="75" spans="1:10" ht="63">
      <c r="A75" s="30"/>
      <c r="B75" s="1" t="s">
        <v>43</v>
      </c>
      <c r="C75" s="12" t="s">
        <v>78</v>
      </c>
      <c r="D75" s="10">
        <v>20765</v>
      </c>
      <c r="E75" s="10">
        <v>20765</v>
      </c>
      <c r="F75" s="10">
        <v>20765</v>
      </c>
      <c r="G75" s="28">
        <v>179.41</v>
      </c>
      <c r="H75" s="10">
        <f t="shared" si="35"/>
        <v>3725448.65</v>
      </c>
      <c r="I75" s="10">
        <f t="shared" si="36"/>
        <v>3725448.65</v>
      </c>
      <c r="J75" s="10">
        <f t="shared" si="37"/>
        <v>3725448.65</v>
      </c>
    </row>
    <row r="76" spans="1:10" ht="63">
      <c r="A76" s="30"/>
      <c r="B76" s="5" t="s">
        <v>44</v>
      </c>
      <c r="C76" s="12" t="s">
        <v>78</v>
      </c>
      <c r="D76" s="10">
        <v>1205</v>
      </c>
      <c r="E76" s="10">
        <v>1205</v>
      </c>
      <c r="F76" s="10">
        <v>1205</v>
      </c>
      <c r="G76" s="28">
        <v>179.41</v>
      </c>
      <c r="H76" s="10">
        <f t="shared" si="35"/>
        <v>216189.05</v>
      </c>
      <c r="I76" s="10">
        <f t="shared" si="36"/>
        <v>216189.05</v>
      </c>
      <c r="J76" s="10">
        <f t="shared" si="37"/>
        <v>216189.05</v>
      </c>
    </row>
    <row r="77" spans="1:10" ht="63">
      <c r="A77" s="30"/>
      <c r="B77" s="5" t="s">
        <v>45</v>
      </c>
      <c r="C77" s="12" t="s">
        <v>78</v>
      </c>
      <c r="D77" s="10">
        <v>600</v>
      </c>
      <c r="E77" s="10">
        <v>600</v>
      </c>
      <c r="F77" s="10">
        <v>600</v>
      </c>
      <c r="G77" s="28">
        <v>179.41</v>
      </c>
      <c r="H77" s="10">
        <f t="shared" si="35"/>
        <v>107646</v>
      </c>
      <c r="I77" s="10">
        <f t="shared" si="36"/>
        <v>107646</v>
      </c>
      <c r="J77" s="10">
        <f t="shared" si="37"/>
        <v>107646</v>
      </c>
    </row>
    <row r="78" spans="1:10" ht="65.25" customHeight="1">
      <c r="A78" s="30"/>
      <c r="B78" s="5" t="s">
        <v>46</v>
      </c>
      <c r="C78" s="12" t="s">
        <v>78</v>
      </c>
      <c r="D78" s="10">
        <v>4200</v>
      </c>
      <c r="E78" s="10">
        <v>4200</v>
      </c>
      <c r="F78" s="10">
        <v>4200</v>
      </c>
      <c r="G78" s="28">
        <v>179.41</v>
      </c>
      <c r="H78" s="10">
        <f t="shared" si="35"/>
        <v>753522</v>
      </c>
      <c r="I78" s="10">
        <f t="shared" si="36"/>
        <v>753522</v>
      </c>
      <c r="J78" s="10">
        <f t="shared" si="37"/>
        <v>753522</v>
      </c>
    </row>
    <row r="79" spans="1:10" ht="78" customHeight="1">
      <c r="A79" s="30"/>
      <c r="B79" s="1" t="s">
        <v>47</v>
      </c>
      <c r="C79" s="12" t="s">
        <v>78</v>
      </c>
      <c r="D79" s="10">
        <v>1840</v>
      </c>
      <c r="E79" s="10">
        <v>1840</v>
      </c>
      <c r="F79" s="10">
        <v>1840</v>
      </c>
      <c r="G79" s="28">
        <v>179.41</v>
      </c>
      <c r="H79" s="10">
        <f t="shared" si="35"/>
        <v>330114.39999999997</v>
      </c>
      <c r="I79" s="10">
        <f t="shared" si="36"/>
        <v>330114.39999999997</v>
      </c>
      <c r="J79" s="10">
        <f t="shared" si="37"/>
        <v>330114.39999999997</v>
      </c>
    </row>
    <row r="80" spans="1:10" ht="62.25" customHeight="1">
      <c r="A80" s="30"/>
      <c r="B80" s="1" t="s">
        <v>48</v>
      </c>
      <c r="C80" s="12" t="s">
        <v>78</v>
      </c>
      <c r="D80" s="10">
        <v>1800</v>
      </c>
      <c r="E80" s="10">
        <v>1800</v>
      </c>
      <c r="F80" s="10">
        <v>1800</v>
      </c>
      <c r="G80" s="28">
        <v>179.41</v>
      </c>
      <c r="H80" s="10">
        <f t="shared" si="35"/>
        <v>322938</v>
      </c>
      <c r="I80" s="10">
        <f t="shared" si="36"/>
        <v>322938</v>
      </c>
      <c r="J80" s="10">
        <f t="shared" si="37"/>
        <v>322938</v>
      </c>
    </row>
    <row r="81" spans="1:10" ht="63">
      <c r="A81" s="30"/>
      <c r="B81" s="1" t="s">
        <v>49</v>
      </c>
      <c r="C81" s="12" t="s">
        <v>78</v>
      </c>
      <c r="D81" s="10">
        <v>350</v>
      </c>
      <c r="E81" s="10">
        <v>350</v>
      </c>
      <c r="F81" s="10">
        <v>350</v>
      </c>
      <c r="G81" s="28">
        <v>179.41</v>
      </c>
      <c r="H81" s="10">
        <f t="shared" si="35"/>
        <v>62793.5</v>
      </c>
      <c r="I81" s="10">
        <f t="shared" si="36"/>
        <v>62793.5</v>
      </c>
      <c r="J81" s="10">
        <f t="shared" si="37"/>
        <v>62793.5</v>
      </c>
    </row>
    <row r="82" spans="1:10" ht="63">
      <c r="A82" s="30"/>
      <c r="B82" s="5" t="s">
        <v>50</v>
      </c>
      <c r="C82" s="12" t="s">
        <v>78</v>
      </c>
      <c r="D82" s="10">
        <v>3180</v>
      </c>
      <c r="E82" s="10">
        <v>3180</v>
      </c>
      <c r="F82" s="10">
        <v>3180</v>
      </c>
      <c r="G82" s="28">
        <v>179.41</v>
      </c>
      <c r="H82" s="10">
        <f t="shared" si="35"/>
        <v>570523.80000000005</v>
      </c>
      <c r="I82" s="10">
        <f t="shared" si="36"/>
        <v>570523.80000000005</v>
      </c>
      <c r="J82" s="10">
        <f t="shared" si="37"/>
        <v>570523.80000000005</v>
      </c>
    </row>
    <row r="83" spans="1:10" ht="31.5">
      <c r="A83" s="30"/>
      <c r="B83" s="13" t="s">
        <v>60</v>
      </c>
      <c r="C83" s="12" t="s">
        <v>78</v>
      </c>
      <c r="D83" s="15">
        <f>D69+D70+D71+D72+D73+D74+D75+D76+D77+D78+D79+D80+D81+D82</f>
        <v>68400</v>
      </c>
      <c r="E83" s="15">
        <f t="shared" ref="E83:J83" si="38">E69+E70+E71+E72+E73+E74+E75+E76+E77+E78+E79+E80+E81+E82</f>
        <v>68400</v>
      </c>
      <c r="F83" s="15">
        <f t="shared" si="38"/>
        <v>68400</v>
      </c>
      <c r="G83" s="15" t="s">
        <v>19</v>
      </c>
      <c r="H83" s="15">
        <f t="shared" si="38"/>
        <v>26962181.399999999</v>
      </c>
      <c r="I83" s="15">
        <f t="shared" si="38"/>
        <v>26962181.399999999</v>
      </c>
      <c r="J83" s="15">
        <f t="shared" si="38"/>
        <v>26962181.399999999</v>
      </c>
    </row>
    <row r="84" spans="1:10" ht="31.5">
      <c r="A84" s="30"/>
      <c r="B84" s="6" t="s">
        <v>51</v>
      </c>
      <c r="C84" s="12" t="s">
        <v>78</v>
      </c>
      <c r="D84" s="10">
        <v>2746</v>
      </c>
      <c r="E84" s="10">
        <v>2800</v>
      </c>
      <c r="F84" s="10">
        <v>2800</v>
      </c>
      <c r="G84" s="10">
        <v>203.76</v>
      </c>
      <c r="H84" s="10">
        <f>D84*G84</f>
        <v>559524.96</v>
      </c>
      <c r="I84" s="10">
        <f>E84*G84</f>
        <v>570528</v>
      </c>
      <c r="J84" s="10">
        <f>F84*G84</f>
        <v>570528</v>
      </c>
    </row>
    <row r="85" spans="1:10" ht="31.5">
      <c r="A85" s="30"/>
      <c r="B85" s="13" t="s">
        <v>62</v>
      </c>
      <c r="C85" s="12" t="s">
        <v>78</v>
      </c>
      <c r="D85" s="15">
        <f>D84</f>
        <v>2746</v>
      </c>
      <c r="E85" s="15">
        <f t="shared" ref="E85:J85" si="39">E84</f>
        <v>2800</v>
      </c>
      <c r="F85" s="15">
        <f t="shared" si="39"/>
        <v>2800</v>
      </c>
      <c r="G85" s="15" t="s">
        <v>19</v>
      </c>
      <c r="H85" s="15">
        <f t="shared" si="39"/>
        <v>559524.96</v>
      </c>
      <c r="I85" s="15">
        <f t="shared" si="39"/>
        <v>570528</v>
      </c>
      <c r="J85" s="15">
        <f t="shared" si="39"/>
        <v>570528</v>
      </c>
    </row>
    <row r="86" spans="1:10" ht="47.25">
      <c r="A86" s="30"/>
      <c r="B86" s="1" t="s">
        <v>57</v>
      </c>
      <c r="C86" s="12" t="s">
        <v>72</v>
      </c>
      <c r="D86" s="10">
        <v>32850</v>
      </c>
      <c r="E86" s="10">
        <v>32850</v>
      </c>
      <c r="F86" s="10">
        <v>32850</v>
      </c>
      <c r="G86" s="10" t="s">
        <v>19</v>
      </c>
      <c r="H86" s="10">
        <v>710972.32</v>
      </c>
      <c r="I86" s="28">
        <v>710972.32</v>
      </c>
      <c r="J86" s="28">
        <v>710972.32</v>
      </c>
    </row>
    <row r="87" spans="1:10" ht="78.75">
      <c r="A87" s="30"/>
      <c r="B87" s="1" t="s">
        <v>58</v>
      </c>
      <c r="C87" s="12" t="s">
        <v>79</v>
      </c>
      <c r="D87" s="10">
        <v>55</v>
      </c>
      <c r="E87" s="10">
        <v>55</v>
      </c>
      <c r="F87" s="10">
        <v>55</v>
      </c>
      <c r="G87" s="10" t="s">
        <v>19</v>
      </c>
      <c r="H87" s="10">
        <v>474633.55</v>
      </c>
      <c r="I87" s="10">
        <v>474633.55</v>
      </c>
      <c r="J87" s="10">
        <v>474633.55</v>
      </c>
    </row>
    <row r="88" spans="1:10" ht="125.25" customHeight="1">
      <c r="A88" s="30"/>
      <c r="B88" s="1" t="s">
        <v>59</v>
      </c>
      <c r="C88" s="12" t="s">
        <v>76</v>
      </c>
      <c r="D88" s="10">
        <v>3000</v>
      </c>
      <c r="E88" s="10">
        <v>3100</v>
      </c>
      <c r="F88" s="10">
        <v>3100</v>
      </c>
      <c r="G88" s="10" t="s">
        <v>19</v>
      </c>
      <c r="H88" s="10">
        <v>40000</v>
      </c>
      <c r="I88" s="18">
        <f>H88/D88*E88</f>
        <v>41333.333333333336</v>
      </c>
      <c r="J88" s="18">
        <f>H88/D88*F88</f>
        <v>41333.333333333336</v>
      </c>
    </row>
    <row r="89" spans="1:10" ht="17.25" customHeight="1">
      <c r="A89" s="30"/>
      <c r="B89" s="13" t="s">
        <v>63</v>
      </c>
      <c r="C89" s="14" t="s">
        <v>19</v>
      </c>
      <c r="D89" s="15" t="s">
        <v>19</v>
      </c>
      <c r="E89" s="15" t="s">
        <v>19</v>
      </c>
      <c r="F89" s="15" t="s">
        <v>19</v>
      </c>
      <c r="G89" s="15" t="s">
        <v>19</v>
      </c>
      <c r="H89" s="15">
        <f>H86+H87+H88</f>
        <v>1225605.8699999999</v>
      </c>
      <c r="I89" s="15">
        <f t="shared" ref="I89:J89" si="40">I86+I87+I88</f>
        <v>1226939.2033333331</v>
      </c>
      <c r="J89" s="15">
        <f t="shared" si="40"/>
        <v>1226939.2033333331</v>
      </c>
    </row>
    <row r="90" spans="1:10" ht="18.75" customHeight="1">
      <c r="A90" s="30"/>
      <c r="B90" s="13" t="s">
        <v>61</v>
      </c>
      <c r="C90" s="14" t="s">
        <v>19</v>
      </c>
      <c r="D90" s="15" t="s">
        <v>19</v>
      </c>
      <c r="E90" s="15" t="s">
        <v>19</v>
      </c>
      <c r="F90" s="15" t="s">
        <v>19</v>
      </c>
      <c r="G90" s="15" t="s">
        <v>19</v>
      </c>
      <c r="H90" s="15">
        <f>H83+H85+H89</f>
        <v>28747312.23</v>
      </c>
      <c r="I90" s="15">
        <f t="shared" ref="I90:J90" si="41">I83+I85+I89</f>
        <v>28759648.603333332</v>
      </c>
      <c r="J90" s="15">
        <f t="shared" si="41"/>
        <v>28759648.603333332</v>
      </c>
    </row>
    <row r="91" spans="1:10" ht="63">
      <c r="A91" s="30" t="s">
        <v>27</v>
      </c>
      <c r="B91" s="5" t="s">
        <v>37</v>
      </c>
      <c r="C91" s="12" t="s">
        <v>78</v>
      </c>
      <c r="D91" s="10">
        <v>900</v>
      </c>
      <c r="E91" s="10">
        <v>900</v>
      </c>
      <c r="F91" s="10">
        <v>900</v>
      </c>
      <c r="G91" s="25">
        <v>1526.76</v>
      </c>
      <c r="H91" s="25">
        <f>D91*G91</f>
        <v>1374084</v>
      </c>
      <c r="I91" s="10">
        <f>E91*G91</f>
        <v>1374084</v>
      </c>
      <c r="J91" s="10">
        <f>F91*G91</f>
        <v>1374084</v>
      </c>
    </row>
    <row r="92" spans="1:10" ht="77.25" customHeight="1">
      <c r="A92" s="30"/>
      <c r="B92" s="1" t="s">
        <v>38</v>
      </c>
      <c r="C92" s="12" t="s">
        <v>78</v>
      </c>
      <c r="D92" s="10">
        <v>400</v>
      </c>
      <c r="E92" s="10">
        <v>400</v>
      </c>
      <c r="F92" s="10">
        <v>400</v>
      </c>
      <c r="G92" s="25">
        <v>1526.76</v>
      </c>
      <c r="H92" s="25">
        <f t="shared" ref="H92:H94" si="42">D92*G92</f>
        <v>610704</v>
      </c>
      <c r="I92" s="24">
        <f t="shared" ref="I92:I94" si="43">E92*G92</f>
        <v>610704</v>
      </c>
      <c r="J92" s="24">
        <f t="shared" ref="J92:J94" si="44">F92*G92</f>
        <v>610704</v>
      </c>
    </row>
    <row r="93" spans="1:10" ht="63">
      <c r="A93" s="30"/>
      <c r="B93" s="1" t="s">
        <v>39</v>
      </c>
      <c r="C93" s="12" t="s">
        <v>78</v>
      </c>
      <c r="D93" s="10">
        <v>3850</v>
      </c>
      <c r="E93" s="10">
        <v>3850</v>
      </c>
      <c r="F93" s="10">
        <v>3850</v>
      </c>
      <c r="G93" s="25">
        <v>1526.76</v>
      </c>
      <c r="H93" s="25">
        <f t="shared" si="42"/>
        <v>5878026</v>
      </c>
      <c r="I93" s="24">
        <f t="shared" si="43"/>
        <v>5878026</v>
      </c>
      <c r="J93" s="24">
        <f t="shared" si="44"/>
        <v>5878026</v>
      </c>
    </row>
    <row r="94" spans="1:10" ht="63">
      <c r="A94" s="30"/>
      <c r="B94" s="1" t="s">
        <v>40</v>
      </c>
      <c r="C94" s="12" t="s">
        <v>78</v>
      </c>
      <c r="D94" s="10">
        <v>100</v>
      </c>
      <c r="E94" s="10">
        <v>100</v>
      </c>
      <c r="F94" s="10">
        <v>100</v>
      </c>
      <c r="G94" s="25">
        <v>1526.76</v>
      </c>
      <c r="H94" s="25">
        <f t="shared" si="42"/>
        <v>152676</v>
      </c>
      <c r="I94" s="24">
        <f t="shared" si="43"/>
        <v>152676</v>
      </c>
      <c r="J94" s="24">
        <f t="shared" si="44"/>
        <v>152676</v>
      </c>
    </row>
    <row r="95" spans="1:10" ht="63">
      <c r="A95" s="30"/>
      <c r="B95" s="5" t="s">
        <v>41</v>
      </c>
      <c r="C95" s="12" t="s">
        <v>78</v>
      </c>
      <c r="D95" s="10">
        <v>800</v>
      </c>
      <c r="E95" s="10">
        <v>800</v>
      </c>
      <c r="F95" s="10">
        <v>800</v>
      </c>
      <c r="G95" s="10">
        <v>246.74</v>
      </c>
      <c r="H95" s="10">
        <f>D95*G95</f>
        <v>197392</v>
      </c>
      <c r="I95" s="10">
        <f>G95*E95</f>
        <v>197392</v>
      </c>
      <c r="J95" s="10">
        <f>F95*G95</f>
        <v>197392</v>
      </c>
    </row>
    <row r="96" spans="1:10" ht="78.75">
      <c r="A96" s="30"/>
      <c r="B96" s="1" t="s">
        <v>42</v>
      </c>
      <c r="C96" s="12" t="s">
        <v>78</v>
      </c>
      <c r="D96" s="10">
        <v>1000</v>
      </c>
      <c r="E96" s="10">
        <v>1000</v>
      </c>
      <c r="F96" s="10">
        <v>1000</v>
      </c>
      <c r="G96" s="27">
        <v>246.74</v>
      </c>
      <c r="H96" s="10">
        <f t="shared" ref="H96:H104" si="45">D96*G96</f>
        <v>246740</v>
      </c>
      <c r="I96" s="10">
        <f t="shared" ref="I96:I104" si="46">G96*E96</f>
        <v>246740</v>
      </c>
      <c r="J96" s="10">
        <f t="shared" ref="J96:J104" si="47">F96*G96</f>
        <v>246740</v>
      </c>
    </row>
    <row r="97" spans="1:10" ht="63">
      <c r="A97" s="30"/>
      <c r="B97" s="1" t="s">
        <v>43</v>
      </c>
      <c r="C97" s="12" t="s">
        <v>78</v>
      </c>
      <c r="D97" s="10">
        <v>800</v>
      </c>
      <c r="E97" s="10">
        <v>800</v>
      </c>
      <c r="F97" s="10">
        <v>800</v>
      </c>
      <c r="G97" s="27">
        <v>246.74</v>
      </c>
      <c r="H97" s="10">
        <f t="shared" si="45"/>
        <v>197392</v>
      </c>
      <c r="I97" s="10">
        <f t="shared" si="46"/>
        <v>197392</v>
      </c>
      <c r="J97" s="10">
        <f t="shared" si="47"/>
        <v>197392</v>
      </c>
    </row>
    <row r="98" spans="1:10" ht="63">
      <c r="A98" s="30"/>
      <c r="B98" s="5" t="s">
        <v>44</v>
      </c>
      <c r="C98" s="12" t="s">
        <v>78</v>
      </c>
      <c r="D98" s="10">
        <v>1700</v>
      </c>
      <c r="E98" s="10">
        <v>1700</v>
      </c>
      <c r="F98" s="10">
        <v>1700</v>
      </c>
      <c r="G98" s="27">
        <v>246.74</v>
      </c>
      <c r="H98" s="10">
        <f t="shared" si="45"/>
        <v>419458</v>
      </c>
      <c r="I98" s="10">
        <f t="shared" si="46"/>
        <v>419458</v>
      </c>
      <c r="J98" s="10">
        <f t="shared" si="47"/>
        <v>419458</v>
      </c>
    </row>
    <row r="99" spans="1:10" ht="63">
      <c r="A99" s="30"/>
      <c r="B99" s="5" t="s">
        <v>45</v>
      </c>
      <c r="C99" s="12" t="s">
        <v>78</v>
      </c>
      <c r="D99" s="10">
        <v>300</v>
      </c>
      <c r="E99" s="10">
        <v>300</v>
      </c>
      <c r="F99" s="10">
        <v>300</v>
      </c>
      <c r="G99" s="27">
        <v>246.74</v>
      </c>
      <c r="H99" s="10">
        <f t="shared" si="45"/>
        <v>74022</v>
      </c>
      <c r="I99" s="10">
        <f t="shared" si="46"/>
        <v>74022</v>
      </c>
      <c r="J99" s="10">
        <f t="shared" si="47"/>
        <v>74022</v>
      </c>
    </row>
    <row r="100" spans="1:10" ht="63" customHeight="1">
      <c r="A100" s="30"/>
      <c r="B100" s="5" t="s">
        <v>46</v>
      </c>
      <c r="C100" s="12" t="s">
        <v>78</v>
      </c>
      <c r="D100" s="10">
        <v>150</v>
      </c>
      <c r="E100" s="10">
        <v>150</v>
      </c>
      <c r="F100" s="10">
        <v>150</v>
      </c>
      <c r="G100" s="27">
        <v>246.74</v>
      </c>
      <c r="H100" s="10">
        <f t="shared" si="45"/>
        <v>37011</v>
      </c>
      <c r="I100" s="10">
        <f t="shared" si="46"/>
        <v>37011</v>
      </c>
      <c r="J100" s="10">
        <f t="shared" si="47"/>
        <v>37011</v>
      </c>
    </row>
    <row r="101" spans="1:10" ht="94.5">
      <c r="A101" s="30"/>
      <c r="B101" s="1" t="s">
        <v>47</v>
      </c>
      <c r="C101" s="12" t="s">
        <v>78</v>
      </c>
      <c r="D101" s="10">
        <v>150</v>
      </c>
      <c r="E101" s="10">
        <v>150</v>
      </c>
      <c r="F101" s="10">
        <v>150</v>
      </c>
      <c r="G101" s="27">
        <v>246.74</v>
      </c>
      <c r="H101" s="10">
        <f t="shared" si="45"/>
        <v>37011</v>
      </c>
      <c r="I101" s="10">
        <f t="shared" si="46"/>
        <v>37011</v>
      </c>
      <c r="J101" s="10">
        <f t="shared" si="47"/>
        <v>37011</v>
      </c>
    </row>
    <row r="102" spans="1:10" ht="60.75" customHeight="1">
      <c r="A102" s="30"/>
      <c r="B102" s="1" t="s">
        <v>48</v>
      </c>
      <c r="C102" s="12" t="s">
        <v>78</v>
      </c>
      <c r="D102" s="10">
        <v>1800</v>
      </c>
      <c r="E102" s="10">
        <v>1800</v>
      </c>
      <c r="F102" s="10">
        <v>1800</v>
      </c>
      <c r="G102" s="27">
        <v>246.74</v>
      </c>
      <c r="H102" s="10">
        <f t="shared" si="45"/>
        <v>444132</v>
      </c>
      <c r="I102" s="10">
        <f t="shared" si="46"/>
        <v>444132</v>
      </c>
      <c r="J102" s="10">
        <f t="shared" si="47"/>
        <v>444132</v>
      </c>
    </row>
    <row r="103" spans="1:10" ht="63">
      <c r="A103" s="30"/>
      <c r="B103" s="1" t="s">
        <v>49</v>
      </c>
      <c r="C103" s="12" t="s">
        <v>78</v>
      </c>
      <c r="D103" s="10">
        <v>1800</v>
      </c>
      <c r="E103" s="10">
        <v>1800</v>
      </c>
      <c r="F103" s="10">
        <v>1800</v>
      </c>
      <c r="G103" s="27">
        <v>246.74</v>
      </c>
      <c r="H103" s="10">
        <f t="shared" si="45"/>
        <v>444132</v>
      </c>
      <c r="I103" s="10">
        <f t="shared" si="46"/>
        <v>444132</v>
      </c>
      <c r="J103" s="10">
        <f t="shared" si="47"/>
        <v>444132</v>
      </c>
    </row>
    <row r="104" spans="1:10" ht="63">
      <c r="A104" s="30"/>
      <c r="B104" s="5" t="s">
        <v>50</v>
      </c>
      <c r="C104" s="12" t="s">
        <v>78</v>
      </c>
      <c r="D104" s="10">
        <v>1500</v>
      </c>
      <c r="E104" s="10">
        <v>1500</v>
      </c>
      <c r="F104" s="10">
        <v>1500</v>
      </c>
      <c r="G104" s="27">
        <v>246.74</v>
      </c>
      <c r="H104" s="10">
        <f t="shared" si="45"/>
        <v>370110</v>
      </c>
      <c r="I104" s="10">
        <f t="shared" si="46"/>
        <v>370110</v>
      </c>
      <c r="J104" s="10">
        <f t="shared" si="47"/>
        <v>370110</v>
      </c>
    </row>
    <row r="105" spans="1:10" ht="31.5">
      <c r="A105" s="30"/>
      <c r="B105" s="13" t="s">
        <v>60</v>
      </c>
      <c r="C105" s="12" t="s">
        <v>78</v>
      </c>
      <c r="D105" s="15">
        <f>D91+D92+D93+D94+D95+D96+D97+D98+D99+D100+D101+D102+D103+D104</f>
        <v>15250</v>
      </c>
      <c r="E105" s="15">
        <f t="shared" ref="E105" si="48">E91+E92+E93+E94+E95+E96+E97+E98+E99+E100+E101+E102+E103+E104</f>
        <v>15250</v>
      </c>
      <c r="F105" s="15">
        <f t="shared" ref="F105" si="49">F91+F92+F93+F94+F95+F96+F97+F98+F99+F100+F101+F102+F103+F104</f>
        <v>15250</v>
      </c>
      <c r="G105" s="15" t="s">
        <v>19</v>
      </c>
      <c r="H105" s="15">
        <f t="shared" ref="H105" si="50">H91+H92+H93+H94+H95+H96+H97+H98+H99+H100+H101+H102+H103+H104</f>
        <v>10482890</v>
      </c>
      <c r="I105" s="15">
        <f t="shared" ref="I105" si="51">I91+I92+I93+I94+I95+I96+I97+I98+I99+I100+I101+I102+I103+I104</f>
        <v>10482890</v>
      </c>
      <c r="J105" s="15">
        <f t="shared" ref="J105" si="52">J91+J92+J93+J94+J95+J96+J97+J98+J99+J100+J101+J102+J103+J104</f>
        <v>10482890</v>
      </c>
    </row>
    <row r="106" spans="1:10" ht="47.25">
      <c r="A106" s="30"/>
      <c r="B106" s="1" t="s">
        <v>57</v>
      </c>
      <c r="C106" s="12" t="s">
        <v>72</v>
      </c>
      <c r="D106" s="10">
        <v>15250</v>
      </c>
      <c r="E106" s="10">
        <v>15250</v>
      </c>
      <c r="F106" s="10">
        <v>15250</v>
      </c>
      <c r="G106" s="10" t="s">
        <v>19</v>
      </c>
      <c r="H106" s="10">
        <v>15000</v>
      </c>
      <c r="I106" s="10">
        <v>15000</v>
      </c>
      <c r="J106" s="10">
        <v>15000</v>
      </c>
    </row>
    <row r="107" spans="1:10" ht="78.75">
      <c r="A107" s="30"/>
      <c r="B107" s="1" t="s">
        <v>58</v>
      </c>
      <c r="C107" s="12" t="s">
        <v>79</v>
      </c>
      <c r="D107" s="10">
        <v>34</v>
      </c>
      <c r="E107" s="10">
        <v>34</v>
      </c>
      <c r="F107" s="10">
        <v>34</v>
      </c>
      <c r="G107" s="10" t="s">
        <v>19</v>
      </c>
      <c r="H107" s="10">
        <v>15000</v>
      </c>
      <c r="I107" s="10">
        <v>15000</v>
      </c>
      <c r="J107" s="10">
        <v>15000</v>
      </c>
    </row>
    <row r="108" spans="1:10" ht="122.25" customHeight="1">
      <c r="A108" s="30"/>
      <c r="B108" s="1" t="s">
        <v>59</v>
      </c>
      <c r="C108" s="12" t="s">
        <v>76</v>
      </c>
      <c r="D108" s="10">
        <v>2400</v>
      </c>
      <c r="E108" s="10">
        <v>2400</v>
      </c>
      <c r="F108" s="10">
        <v>2400</v>
      </c>
      <c r="G108" s="10" t="s">
        <v>19</v>
      </c>
      <c r="H108" s="10">
        <v>5000</v>
      </c>
      <c r="I108" s="10">
        <v>5000</v>
      </c>
      <c r="J108" s="10">
        <v>5000</v>
      </c>
    </row>
    <row r="109" spans="1:10" ht="20.25" customHeight="1">
      <c r="A109" s="30"/>
      <c r="B109" s="13" t="s">
        <v>63</v>
      </c>
      <c r="C109" s="14" t="s">
        <v>19</v>
      </c>
      <c r="D109" s="15" t="s">
        <v>19</v>
      </c>
      <c r="E109" s="15" t="s">
        <v>19</v>
      </c>
      <c r="F109" s="15" t="s">
        <v>19</v>
      </c>
      <c r="G109" s="15" t="s">
        <v>19</v>
      </c>
      <c r="H109" s="15">
        <f>H106+H107+H108</f>
        <v>35000</v>
      </c>
      <c r="I109" s="15">
        <f t="shared" ref="I109:J109" si="53">I106+I107+I108</f>
        <v>35000</v>
      </c>
      <c r="J109" s="15">
        <f t="shared" si="53"/>
        <v>35000</v>
      </c>
    </row>
    <row r="110" spans="1:10" ht="18" customHeight="1">
      <c r="A110" s="30"/>
      <c r="B110" s="13" t="s">
        <v>61</v>
      </c>
      <c r="C110" s="14" t="s">
        <v>19</v>
      </c>
      <c r="D110" s="15" t="s">
        <v>19</v>
      </c>
      <c r="E110" s="15" t="s">
        <v>19</v>
      </c>
      <c r="F110" s="15" t="s">
        <v>19</v>
      </c>
      <c r="G110" s="15" t="s">
        <v>19</v>
      </c>
      <c r="H110" s="15">
        <f>H105+H109</f>
        <v>10517890</v>
      </c>
      <c r="I110" s="15">
        <f t="shared" ref="I110:J110" si="54">I105+I109</f>
        <v>10517890</v>
      </c>
      <c r="J110" s="15">
        <f t="shared" si="54"/>
        <v>10517890</v>
      </c>
    </row>
  </sheetData>
  <mergeCells count="15">
    <mergeCell ref="A9:A19"/>
    <mergeCell ref="A20:A24"/>
    <mergeCell ref="C6:C7"/>
    <mergeCell ref="A35:A44"/>
    <mergeCell ref="B3:J3"/>
    <mergeCell ref="D6:F6"/>
    <mergeCell ref="H6:J6"/>
    <mergeCell ref="G6:G7"/>
    <mergeCell ref="A6:A7"/>
    <mergeCell ref="B6:B7"/>
    <mergeCell ref="A45:A56"/>
    <mergeCell ref="A57:A68"/>
    <mergeCell ref="A69:A90"/>
    <mergeCell ref="A91:A110"/>
    <mergeCell ref="A25:A34"/>
  </mergeCells>
  <pageMargins left="0.25" right="0.25" top="0.75" bottom="0.75" header="0.3" footer="0.3"/>
  <pageSetup paperSize="9" scale="8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31" workbookViewId="0">
      <selection activeCell="F17" sqref="F17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2016-02-24T07:53:59Z</dcterms:modified>
</cp:coreProperties>
</file>