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<sst xmlns="http://schemas.openxmlformats.org/spreadsheetml/2006/main" count="106" uniqueCount="97">
  <si>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</si>
  <si>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</si>
  <si>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</si>
  <si>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</si>
  <si>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</si>
  <si>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</si>
  <si>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</si>
  <si>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</si>
  <si>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</si>
  <si>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</si>
  <si>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</si>
  <si>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</si>
  <si>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</si>
  <si>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</si>
  <si>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</si>
  <si>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</si>
  <si>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</si>
  <si>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</si>
  <si>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</si>
  <si>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</si>
  <si>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</si>
  <si>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</si>
  <si>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</si>
  <si>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</si>
  <si>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</si>
  <si>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</si>
  <si>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</si>
  <si>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</si>
  <si>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</si>
  <si>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</si>
  <si>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</si>
  <si>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</si>
  <si>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</si>
  <si>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</si>
  <si>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</si>
  <si>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</si>
  <si>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</si>
  <si>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</si>
  <si>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</si>
  <si>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</si>
  <si>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</si>
  <si>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</si>
  <si>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</si>
  <si>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</si>
  <si>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</si>
  <si>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</si>
  <si>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</si>
  <si>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</si>
  <si>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</si>
  <si>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</si>
  <si>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</si>
  <si>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</si>
  <si>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</si>
  <si>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</si>
  <si>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</si>
  <si>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</si>
  <si>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</si>
  <si>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</si>
  <si>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</si>
  <si>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</si>
  <si>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</si>
  <si>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</si>
  <si>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</si>
  <si>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</si>
  <si>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</si>
  <si>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</si>
  <si>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</si>
  <si>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</si>
  <si>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</si>
  <si>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</si>
  <si>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</si>
  <si>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</si>
  <si>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</si>
  <si>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</si>
  <si>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</si>
  <si>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</si>
  <si>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</si>
  <si>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</si>
  <si>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</si>
  <si>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</si>
  <si>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</si>
  <si>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</si>
  <si>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</si>
  <si>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</si>
  <si>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>67 человек</t>
  </si>
  <si>
    <t xml:space="preserve"> 46 человек</t>
  </si>
  <si>
    <t>1 168 человек</t>
  </si>
  <si>
    <t>225 человек</t>
  </si>
  <si>
    <t xml:space="preserve"> 64 человека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</si>
  <si>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</si>
  <si>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</si>
  <si>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</si>
  <si>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</si>
  <si>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 человека</t>
  </si>
  <si>
    <t>1573 человека</t>
  </si>
  <si>
    <t>о ходе исполнения местного бюджета  г.Дивногорска  на 1 декабря 2019  года</t>
  </si>
  <si>
    <t>88 951,6 тыс. рублей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</si>
</sst>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  <numFmt numFmtId="206" formatCode="0.000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206" fontId="0" fillId="0" borderId="0" xfId="57" applyNumberFormat="1" applyFont="1" applyAlignment="1">
      <alignment/>
    </xf>
    <xf numFmtId="200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4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421875" style="0" bestFit="1" customWidth="1"/>
    <col min="7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5" t="s">
        <v>0</v>
      </c>
      <c r="B2" s="55"/>
      <c r="C2" s="55"/>
      <c r="D2" s="55"/>
    </row>
    <row r="3" spans="1:4" ht="17.25" customHeight="1">
      <c r="A3" s="56" t="s">
        <v>95</v>
      </c>
      <c r="B3" s="56"/>
      <c r="C3" s="56"/>
      <c r="D3" s="56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52" t="s">
        <v>6</v>
      </c>
      <c r="B6" s="53"/>
      <c r="C6" s="53"/>
      <c r="D6" s="54"/>
    </row>
    <row r="7" spans="1:4" ht="12.75">
      <c r="A7" s="4" t="s">
        <v>7</v>
      </c>
      <c r="B7" s="5">
        <v>118898</v>
      </c>
      <c r="C7" s="44">
        <v>95944.25</v>
      </c>
      <c r="D7" s="6">
        <f>C7/B7</f>
        <v>0.8069458695688742</v>
      </c>
    </row>
    <row r="8" spans="1:4" ht="12.75">
      <c r="A8" s="5" t="s">
        <v>8</v>
      </c>
      <c r="B8" s="5">
        <v>149015</v>
      </c>
      <c r="C8" s="5">
        <v>127938.14</v>
      </c>
      <c r="D8" s="6">
        <f aca="true" t="shared" si="0" ref="D8:D21">C8/B8</f>
        <v>0.8585588028050868</v>
      </c>
    </row>
    <row r="9" spans="1:4" ht="25.5" customHeight="1">
      <c r="A9" s="20" t="s">
        <v>27</v>
      </c>
      <c r="B9" s="5">
        <v>1328.4</v>
      </c>
      <c r="C9" s="5">
        <v>1359.51</v>
      </c>
      <c r="D9" s="6">
        <f t="shared" si="0"/>
        <v>1.0234191508581751</v>
      </c>
    </row>
    <row r="10" spans="1:4" ht="12.75">
      <c r="A10" s="4" t="s">
        <v>9</v>
      </c>
      <c r="B10" s="5">
        <v>9230.5</v>
      </c>
      <c r="C10" s="45">
        <v>9589.3</v>
      </c>
      <c r="D10" s="6">
        <f t="shared" si="0"/>
        <v>1.0388711337414007</v>
      </c>
    </row>
    <row r="11" spans="1:4" ht="12.75">
      <c r="A11" s="4" t="s">
        <v>10</v>
      </c>
      <c r="B11" s="5">
        <v>49051.5</v>
      </c>
      <c r="C11" s="44">
        <v>43096.07</v>
      </c>
      <c r="D11" s="6">
        <f t="shared" si="0"/>
        <v>0.8785882185050407</v>
      </c>
    </row>
    <row r="12" spans="1:4" ht="12.75">
      <c r="A12" s="4" t="s">
        <v>11</v>
      </c>
      <c r="B12" s="5">
        <v>5050</v>
      </c>
      <c r="C12" s="5">
        <v>4946.45</v>
      </c>
      <c r="D12" s="6">
        <f t="shared" si="0"/>
        <v>0.9794950495049505</v>
      </c>
    </row>
    <row r="13" spans="1:4" ht="27" customHeight="1">
      <c r="A13" s="24" t="s">
        <v>28</v>
      </c>
      <c r="B13" s="21">
        <v>81943.9</v>
      </c>
      <c r="C13" s="21">
        <v>78720.62</v>
      </c>
      <c r="D13" s="22">
        <f>C13/B13</f>
        <v>0.9606647962813584</v>
      </c>
    </row>
    <row r="14" spans="1:4" ht="12.75">
      <c r="A14" s="5" t="s">
        <v>12</v>
      </c>
      <c r="B14" s="5">
        <v>350</v>
      </c>
      <c r="C14" s="9">
        <v>287.55</v>
      </c>
      <c r="D14" s="6">
        <f t="shared" si="0"/>
        <v>0.8215714285714286</v>
      </c>
    </row>
    <row r="15" spans="1:4" ht="25.5">
      <c r="A15" s="23" t="s">
        <v>29</v>
      </c>
      <c r="B15" s="21">
        <v>5815.1</v>
      </c>
      <c r="C15" s="21">
        <v>3820.21</v>
      </c>
      <c r="D15" s="22">
        <f>C15/B15</f>
        <v>0.656946570136369</v>
      </c>
    </row>
    <row r="16" spans="1:4" ht="25.5" customHeight="1">
      <c r="A16" s="25" t="s">
        <v>30</v>
      </c>
      <c r="B16" s="21">
        <v>15153</v>
      </c>
      <c r="C16" s="21">
        <v>3544.41</v>
      </c>
      <c r="D16" s="22">
        <f t="shared" si="0"/>
        <v>0.23390813700257373</v>
      </c>
    </row>
    <row r="17" spans="1:8" ht="12.75">
      <c r="A17" s="4" t="s">
        <v>25</v>
      </c>
      <c r="B17" s="7">
        <v>73</v>
      </c>
      <c r="C17" s="7">
        <v>75.5</v>
      </c>
      <c r="D17" s="8">
        <f>C17/B17</f>
        <v>1.0342465753424657</v>
      </c>
      <c r="H17" s="1"/>
    </row>
    <row r="18" spans="1:4" ht="12.75">
      <c r="A18" s="4" t="s">
        <v>13</v>
      </c>
      <c r="B18" s="5">
        <v>1762.7</v>
      </c>
      <c r="C18" s="5">
        <v>1569.69</v>
      </c>
      <c r="D18" s="6">
        <f t="shared" si="0"/>
        <v>0.8905032053100358</v>
      </c>
    </row>
    <row r="19" spans="1:7" ht="12.75">
      <c r="A19" s="4" t="s">
        <v>21</v>
      </c>
      <c r="B19" s="5">
        <v>357.5</v>
      </c>
      <c r="C19" s="5">
        <v>229.75</v>
      </c>
      <c r="D19" s="6">
        <f t="shared" si="0"/>
        <v>0.6426573426573426</v>
      </c>
      <c r="F19" s="46"/>
      <c r="G19" s="46"/>
    </row>
    <row r="20" spans="1:6" ht="12.75">
      <c r="A20" s="4" t="s">
        <v>14</v>
      </c>
      <c r="B20" s="5">
        <v>934611.91</v>
      </c>
      <c r="C20" s="44">
        <v>591643.24</v>
      </c>
      <c r="D20" s="6">
        <f t="shared" si="0"/>
        <v>0.6330362727776495</v>
      </c>
      <c r="F20" s="47"/>
    </row>
    <row r="21" spans="1:7" ht="12.75">
      <c r="A21" s="11" t="s">
        <v>15</v>
      </c>
      <c r="B21" s="12">
        <f>SUM(B7:B20)</f>
        <v>1372640.51</v>
      </c>
      <c r="C21" s="12">
        <f>SUM(C7:C20)</f>
        <v>962764.69</v>
      </c>
      <c r="D21" s="13">
        <f t="shared" si="0"/>
        <v>0.7013960924116978</v>
      </c>
      <c r="F21" s="1"/>
      <c r="G21" s="47"/>
    </row>
    <row r="22" spans="1:4" ht="12.75">
      <c r="A22" s="4"/>
      <c r="B22" s="5"/>
      <c r="C22" s="5"/>
      <c r="D22" s="10"/>
    </row>
    <row r="23" spans="1:4" ht="15.75">
      <c r="A23" s="52" t="s">
        <v>81</v>
      </c>
      <c r="B23" s="53"/>
      <c r="C23" s="53"/>
      <c r="D23" s="54"/>
    </row>
    <row r="24" spans="1:4" ht="12.75">
      <c r="A24" s="26" t="s">
        <v>31</v>
      </c>
      <c r="B24" s="32">
        <f>SUM(B25+B26+B27+B29)+B31+B30+B28</f>
        <v>48084.7</v>
      </c>
      <c r="C24" s="32">
        <f>SUM(C25+C26+C27+C29)+C31+C30</f>
        <v>38428.399999999994</v>
      </c>
      <c r="D24" s="33">
        <f aca="true" t="shared" si="1" ref="D24:D69">C24/B24</f>
        <v>0.7991814444095522</v>
      </c>
    </row>
    <row r="25" spans="1:4" ht="38.25">
      <c r="A25" s="27" t="s">
        <v>32</v>
      </c>
      <c r="B25" s="34">
        <v>1706.1</v>
      </c>
      <c r="C25" s="34">
        <v>1570.9</v>
      </c>
      <c r="D25" s="35">
        <f t="shared" si="1"/>
        <v>0.9207549381630621</v>
      </c>
    </row>
    <row r="26" spans="1:6" ht="51">
      <c r="A26" s="27" t="s">
        <v>33</v>
      </c>
      <c r="B26" s="34">
        <v>3737.6</v>
      </c>
      <c r="C26" s="34">
        <v>3170.5</v>
      </c>
      <c r="D26" s="35">
        <f>C26/B26</f>
        <v>0.848271618150685</v>
      </c>
      <c r="F26" s="48"/>
    </row>
    <row r="27" spans="1:4" ht="51">
      <c r="A27" s="27" t="s">
        <v>34</v>
      </c>
      <c r="B27" s="34">
        <v>33850</v>
      </c>
      <c r="C27" s="34">
        <v>26681.7</v>
      </c>
      <c r="D27" s="35">
        <f t="shared" si="1"/>
        <v>0.7882333825701625</v>
      </c>
    </row>
    <row r="28" spans="1:4" ht="12.75">
      <c r="A28" s="27" t="s">
        <v>90</v>
      </c>
      <c r="B28" s="34">
        <v>9.2</v>
      </c>
      <c r="C28" s="34">
        <v>0</v>
      </c>
      <c r="D28" s="35">
        <f t="shared" si="1"/>
        <v>0</v>
      </c>
    </row>
    <row r="29" spans="1:4" ht="38.25">
      <c r="A29" s="27" t="s">
        <v>35</v>
      </c>
      <c r="B29" s="34">
        <v>7788.9</v>
      </c>
      <c r="C29" s="34">
        <v>6335.1</v>
      </c>
      <c r="D29" s="35">
        <f t="shared" si="1"/>
        <v>0.8133497669760814</v>
      </c>
    </row>
    <row r="30" spans="1:4" ht="12.75">
      <c r="A30" s="27" t="s">
        <v>82</v>
      </c>
      <c r="B30" s="34">
        <v>96.8</v>
      </c>
      <c r="C30" s="34">
        <v>0</v>
      </c>
      <c r="D30" s="35"/>
    </row>
    <row r="31" spans="1:4" ht="12.75">
      <c r="A31" s="27" t="s">
        <v>36</v>
      </c>
      <c r="B31" s="34">
        <v>896.1</v>
      </c>
      <c r="C31" s="34">
        <v>670.2</v>
      </c>
      <c r="D31" s="35">
        <f t="shared" si="1"/>
        <v>0.7479075995982591</v>
      </c>
    </row>
    <row r="32" spans="1:4" ht="12.75">
      <c r="A32" s="28" t="s">
        <v>26</v>
      </c>
      <c r="B32" s="36">
        <f>B33</f>
        <v>3041.5</v>
      </c>
      <c r="C32" s="36">
        <f>C33</f>
        <v>2481.4</v>
      </c>
      <c r="D32" s="33">
        <f t="shared" si="1"/>
        <v>0.815847443695545</v>
      </c>
    </row>
    <row r="33" spans="1:4" ht="12.75">
      <c r="A33" s="27" t="s">
        <v>37</v>
      </c>
      <c r="B33" s="34">
        <v>3041.5</v>
      </c>
      <c r="C33" s="34">
        <v>2481.4</v>
      </c>
      <c r="D33" s="35">
        <f t="shared" si="1"/>
        <v>0.815847443695545</v>
      </c>
    </row>
    <row r="34" spans="1:4" ht="25.5">
      <c r="A34" s="29" t="s">
        <v>38</v>
      </c>
      <c r="B34" s="36">
        <f>B35+B36</f>
        <v>5723.5</v>
      </c>
      <c r="C34" s="36">
        <f>C35+C36</f>
        <v>3025.4</v>
      </c>
      <c r="D34" s="33">
        <f t="shared" si="1"/>
        <v>0.528592644360968</v>
      </c>
    </row>
    <row r="35" spans="1:4" ht="38.25">
      <c r="A35" s="25" t="s">
        <v>39</v>
      </c>
      <c r="B35" s="34">
        <v>5478.7</v>
      </c>
      <c r="C35" s="34">
        <v>2841</v>
      </c>
      <c r="D35" s="35">
        <f t="shared" si="1"/>
        <v>0.5185536714914122</v>
      </c>
    </row>
    <row r="36" spans="1:4" ht="12.75">
      <c r="A36" s="38" t="s">
        <v>67</v>
      </c>
      <c r="B36" s="39">
        <v>244.8</v>
      </c>
      <c r="C36" s="39">
        <v>184.4</v>
      </c>
      <c r="D36" s="35">
        <f t="shared" si="1"/>
        <v>0.7532679738562091</v>
      </c>
    </row>
    <row r="37" spans="1:4" ht="12.75">
      <c r="A37" s="30" t="s">
        <v>40</v>
      </c>
      <c r="B37" s="37">
        <f>SUM(B38:B38)+B40+B39</f>
        <v>52700.5</v>
      </c>
      <c r="C37" s="37">
        <f>SUM(C38:C38)+C40+C39</f>
        <v>41928.399999999994</v>
      </c>
      <c r="D37" s="33">
        <f t="shared" si="1"/>
        <v>0.7955977647270898</v>
      </c>
    </row>
    <row r="38" spans="1:4" ht="12.75">
      <c r="A38" s="27" t="s">
        <v>41</v>
      </c>
      <c r="B38" s="34">
        <v>14033.6</v>
      </c>
      <c r="C38" s="34">
        <v>9789.8</v>
      </c>
      <c r="D38" s="35">
        <f t="shared" si="1"/>
        <v>0.697597195302702</v>
      </c>
    </row>
    <row r="39" spans="1:4" ht="12.75">
      <c r="A39" s="27" t="s">
        <v>42</v>
      </c>
      <c r="B39" s="34">
        <v>36094.9</v>
      </c>
      <c r="C39" s="34">
        <v>30493.6</v>
      </c>
      <c r="D39" s="35">
        <f t="shared" si="1"/>
        <v>0.8448174118781323</v>
      </c>
    </row>
    <row r="40" spans="1:4" ht="12.75">
      <c r="A40" s="31" t="s">
        <v>43</v>
      </c>
      <c r="B40" s="34">
        <v>2572</v>
      </c>
      <c r="C40" s="34">
        <v>1645</v>
      </c>
      <c r="D40" s="35">
        <f t="shared" si="1"/>
        <v>0.6395800933125972</v>
      </c>
    </row>
    <row r="41" spans="1:4" ht="12.75">
      <c r="A41" s="28" t="s">
        <v>23</v>
      </c>
      <c r="B41" s="36">
        <f>B42+B43+B44+B45</f>
        <v>454837.3</v>
      </c>
      <c r="C41" s="36">
        <f>C42+C43+C44+C45</f>
        <v>172349.40000000002</v>
      </c>
      <c r="D41" s="33">
        <f t="shared" si="1"/>
        <v>0.37892538716591634</v>
      </c>
    </row>
    <row r="42" spans="1:4" ht="12.75">
      <c r="A42" s="27" t="s">
        <v>44</v>
      </c>
      <c r="B42" s="34">
        <v>216262.8</v>
      </c>
      <c r="C42" s="34">
        <v>642.8</v>
      </c>
      <c r="D42" s="35">
        <f t="shared" si="1"/>
        <v>0.002972309615893256</v>
      </c>
    </row>
    <row r="43" spans="1:4" ht="12.75">
      <c r="A43" s="27" t="s">
        <v>45</v>
      </c>
      <c r="B43" s="34">
        <v>90651</v>
      </c>
      <c r="C43" s="34">
        <v>38977.5</v>
      </c>
      <c r="D43" s="35">
        <f t="shared" si="1"/>
        <v>0.42997319389747496</v>
      </c>
    </row>
    <row r="44" spans="1:4" ht="12.75">
      <c r="A44" s="27" t="s">
        <v>46</v>
      </c>
      <c r="B44" s="34">
        <v>131579.2</v>
      </c>
      <c r="C44" s="34">
        <v>118423.9</v>
      </c>
      <c r="D44" s="35">
        <f t="shared" si="1"/>
        <v>0.9000199119617689</v>
      </c>
    </row>
    <row r="45" spans="1:4" ht="25.5">
      <c r="A45" s="27" t="s">
        <v>47</v>
      </c>
      <c r="B45" s="34">
        <v>16344.3</v>
      </c>
      <c r="C45" s="34">
        <v>14305.2</v>
      </c>
      <c r="D45" s="35">
        <f t="shared" si="1"/>
        <v>0.8752409096749326</v>
      </c>
    </row>
    <row r="46" spans="1:4" ht="12.75">
      <c r="A46" s="28" t="s">
        <v>16</v>
      </c>
      <c r="B46" s="36">
        <f>B47+B48+B50+B51+B49</f>
        <v>592101.1</v>
      </c>
      <c r="C46" s="36">
        <f>C47+C48+C50+C51+C49</f>
        <v>503916.30000000005</v>
      </c>
      <c r="D46" s="33">
        <f t="shared" si="1"/>
        <v>0.8510646239299337</v>
      </c>
    </row>
    <row r="47" spans="1:4" ht="12.75">
      <c r="A47" s="27" t="s">
        <v>48</v>
      </c>
      <c r="B47" s="34">
        <v>241647.2</v>
      </c>
      <c r="C47" s="34">
        <v>202549.1</v>
      </c>
      <c r="D47" s="35">
        <f t="shared" si="1"/>
        <v>0.8382017254907154</v>
      </c>
    </row>
    <row r="48" spans="1:4" ht="12.75">
      <c r="A48" s="27" t="s">
        <v>49</v>
      </c>
      <c r="B48" s="34">
        <v>226872.9</v>
      </c>
      <c r="C48" s="34">
        <v>202709.6</v>
      </c>
      <c r="D48" s="35">
        <f t="shared" si="1"/>
        <v>0.8934941105790952</v>
      </c>
    </row>
    <row r="49" spans="1:4" ht="12.75">
      <c r="A49" s="27" t="s">
        <v>68</v>
      </c>
      <c r="B49" s="34">
        <v>72271.2</v>
      </c>
      <c r="C49" s="34">
        <v>57114</v>
      </c>
      <c r="D49" s="35">
        <f t="shared" si="1"/>
        <v>0.790273303888686</v>
      </c>
    </row>
    <row r="50" spans="1:4" ht="12.75">
      <c r="A50" s="27" t="s">
        <v>50</v>
      </c>
      <c r="B50" s="34">
        <v>16901.1</v>
      </c>
      <c r="C50" s="34">
        <v>14982.7</v>
      </c>
      <c r="D50" s="35">
        <f t="shared" si="1"/>
        <v>0.8864925951565283</v>
      </c>
    </row>
    <row r="51" spans="1:4" ht="12.75">
      <c r="A51" s="27" t="s">
        <v>51</v>
      </c>
      <c r="B51" s="34">
        <v>34408.7</v>
      </c>
      <c r="C51" s="34">
        <v>26560.9</v>
      </c>
      <c r="D51" s="35">
        <f t="shared" si="1"/>
        <v>0.7719239610912357</v>
      </c>
    </row>
    <row r="52" spans="1:4" ht="12.75">
      <c r="A52" s="28" t="s">
        <v>52</v>
      </c>
      <c r="B52" s="36">
        <f>SUM(B53:B54)</f>
        <v>99363.6</v>
      </c>
      <c r="C52" s="36">
        <f>SUM(C53:C54)</f>
        <v>81956.1</v>
      </c>
      <c r="D52" s="33">
        <f t="shared" si="1"/>
        <v>0.8248100914218084</v>
      </c>
    </row>
    <row r="53" spans="1:4" ht="12.75">
      <c r="A53" s="27" t="s">
        <v>53</v>
      </c>
      <c r="B53" s="34">
        <v>68645.5</v>
      </c>
      <c r="C53" s="34">
        <v>56176.1</v>
      </c>
      <c r="D53" s="35">
        <f t="shared" si="1"/>
        <v>0.8183508023104209</v>
      </c>
    </row>
    <row r="54" spans="1:4" ht="25.5">
      <c r="A54" s="27" t="s">
        <v>54</v>
      </c>
      <c r="B54" s="34">
        <v>30718.1</v>
      </c>
      <c r="C54" s="34">
        <v>25780</v>
      </c>
      <c r="D54" s="35">
        <f t="shared" si="1"/>
        <v>0.8392446147385418</v>
      </c>
    </row>
    <row r="55" spans="1:4" ht="12.75">
      <c r="A55" s="28" t="s">
        <v>55</v>
      </c>
      <c r="B55" s="36">
        <f>B56</f>
        <v>61.3</v>
      </c>
      <c r="C55" s="36">
        <f>C56</f>
        <v>61.3</v>
      </c>
      <c r="D55" s="33">
        <f t="shared" si="1"/>
        <v>1</v>
      </c>
    </row>
    <row r="56" spans="1:4" ht="12.75">
      <c r="A56" s="27" t="s">
        <v>56</v>
      </c>
      <c r="B56" s="34">
        <v>61.3</v>
      </c>
      <c r="C56" s="34">
        <v>61.3</v>
      </c>
      <c r="D56" s="35">
        <f t="shared" si="1"/>
        <v>1</v>
      </c>
    </row>
    <row r="57" spans="1:4" ht="12.75">
      <c r="A57" s="28" t="s">
        <v>57</v>
      </c>
      <c r="B57" s="36">
        <f>B58+B59+B60+B61+B62</f>
        <v>67162.1</v>
      </c>
      <c r="C57" s="36">
        <f>C58+C59+C60+C61+C62</f>
        <v>52341.7</v>
      </c>
      <c r="D57" s="33">
        <f t="shared" si="1"/>
        <v>0.7793338802687825</v>
      </c>
    </row>
    <row r="58" spans="1:4" ht="12.75">
      <c r="A58" s="27" t="s">
        <v>58</v>
      </c>
      <c r="B58" s="34">
        <v>1269</v>
      </c>
      <c r="C58" s="34">
        <v>955.3</v>
      </c>
      <c r="D58" s="35">
        <f t="shared" si="1"/>
        <v>0.7527974783293931</v>
      </c>
    </row>
    <row r="59" spans="1:4" ht="12.75">
      <c r="A59" s="27" t="s">
        <v>59</v>
      </c>
      <c r="B59" s="34">
        <v>24778.1</v>
      </c>
      <c r="C59" s="34">
        <v>24778.1</v>
      </c>
      <c r="D59" s="35">
        <f t="shared" si="1"/>
        <v>1</v>
      </c>
    </row>
    <row r="60" spans="1:4" ht="12.75">
      <c r="A60" s="27" t="s">
        <v>60</v>
      </c>
      <c r="B60" s="34">
        <v>17005.6</v>
      </c>
      <c r="C60" s="34">
        <v>13863.3</v>
      </c>
      <c r="D60" s="35">
        <f t="shared" si="1"/>
        <v>0.815219692336642</v>
      </c>
    </row>
    <row r="61" spans="1:4" ht="12.75">
      <c r="A61" s="27" t="s">
        <v>61</v>
      </c>
      <c r="B61" s="34">
        <v>13485.4</v>
      </c>
      <c r="C61" s="34">
        <v>2265.2</v>
      </c>
      <c r="D61" s="35">
        <f t="shared" si="1"/>
        <v>0.16797425363726695</v>
      </c>
    </row>
    <row r="62" spans="1:4" ht="12.75">
      <c r="A62" s="27" t="s">
        <v>62</v>
      </c>
      <c r="B62" s="34">
        <v>10624</v>
      </c>
      <c r="C62" s="34">
        <v>10479.8</v>
      </c>
      <c r="D62" s="35">
        <f t="shared" si="1"/>
        <v>0.9864269578313253</v>
      </c>
    </row>
    <row r="63" spans="1:4" ht="12.75">
      <c r="A63" s="28" t="s">
        <v>24</v>
      </c>
      <c r="B63" s="36">
        <f>SUM(B64:B66)</f>
        <v>30711.499999999996</v>
      </c>
      <c r="C63" s="36">
        <f>SUM(C64:C66)</f>
        <v>26006.100000000002</v>
      </c>
      <c r="D63" s="33">
        <f t="shared" si="1"/>
        <v>0.846787034172867</v>
      </c>
    </row>
    <row r="64" spans="1:4" ht="12.75">
      <c r="A64" s="27" t="s">
        <v>63</v>
      </c>
      <c r="B64" s="34">
        <v>19031.6</v>
      </c>
      <c r="C64" s="34">
        <v>15568.2</v>
      </c>
      <c r="D64" s="35">
        <f t="shared" si="1"/>
        <v>0.8180184535194099</v>
      </c>
    </row>
    <row r="65" spans="1:4" ht="12.75">
      <c r="A65" s="27" t="s">
        <v>64</v>
      </c>
      <c r="B65" s="34">
        <v>9438.3</v>
      </c>
      <c r="C65" s="34">
        <v>8600</v>
      </c>
      <c r="D65" s="35">
        <f t="shared" si="1"/>
        <v>0.9111810389582871</v>
      </c>
    </row>
    <row r="66" spans="1:8" ht="25.5">
      <c r="A66" s="27" t="s">
        <v>65</v>
      </c>
      <c r="B66" s="34">
        <v>2241.6</v>
      </c>
      <c r="C66" s="34">
        <v>1837.9</v>
      </c>
      <c r="D66" s="35">
        <f t="shared" si="1"/>
        <v>0.8199054246966453</v>
      </c>
      <c r="H66" s="47"/>
    </row>
    <row r="67" spans="1:8" ht="25.5">
      <c r="A67" s="28" t="s">
        <v>91</v>
      </c>
      <c r="B67" s="36">
        <f>B68</f>
        <v>27.1</v>
      </c>
      <c r="C67" s="36">
        <f>C68</f>
        <v>11.2</v>
      </c>
      <c r="D67" s="33">
        <f t="shared" si="1"/>
        <v>0.41328413284132837</v>
      </c>
      <c r="H67" s="47"/>
    </row>
    <row r="68" spans="1:8" ht="25.5">
      <c r="A68" s="27" t="s">
        <v>92</v>
      </c>
      <c r="B68" s="34">
        <v>27.1</v>
      </c>
      <c r="C68" s="34">
        <v>11.2</v>
      </c>
      <c r="D68" s="35">
        <f t="shared" si="1"/>
        <v>0.41328413284132837</v>
      </c>
      <c r="G68" s="49"/>
      <c r="H68" s="49"/>
    </row>
    <row r="69" spans="1:9" ht="12.75">
      <c r="A69" s="11" t="s">
        <v>22</v>
      </c>
      <c r="B69" s="12">
        <f>B24+B32+B34+B37+B41+B46+B52+B55+B57+B63+B67</f>
        <v>1353814.2000000004</v>
      </c>
      <c r="C69" s="12">
        <f>C24+C32+C34+C37+C41+C46+C52+C55+C57+C63+C67</f>
        <v>922505.7</v>
      </c>
      <c r="D69" s="33">
        <f t="shared" si="1"/>
        <v>0.6814123385616724</v>
      </c>
      <c r="F69" s="47"/>
      <c r="H69" s="1"/>
      <c r="I69" s="1"/>
    </row>
    <row r="70" spans="1:8" ht="12.75">
      <c r="A70" s="11"/>
      <c r="B70" s="12"/>
      <c r="C70" s="12"/>
      <c r="D70" s="43"/>
      <c r="F70" s="1"/>
      <c r="G70" s="1"/>
      <c r="H70" s="47"/>
    </row>
    <row r="71" spans="1:4" ht="15.75">
      <c r="A71" s="51" t="s">
        <v>69</v>
      </c>
      <c r="B71" s="51"/>
      <c r="C71" s="51"/>
      <c r="D71" s="51"/>
    </row>
    <row r="72" spans="1:4" ht="12.75">
      <c r="A72" s="3" t="s">
        <v>2</v>
      </c>
      <c r="B72" s="3" t="s">
        <v>3</v>
      </c>
      <c r="C72" s="3" t="s">
        <v>4</v>
      </c>
      <c r="D72" s="3" t="s">
        <v>5</v>
      </c>
    </row>
    <row r="73" spans="1:4" ht="25.5">
      <c r="A73" s="41" t="s">
        <v>70</v>
      </c>
      <c r="B73" s="5">
        <v>583194.1</v>
      </c>
      <c r="C73" s="5">
        <v>486385.9</v>
      </c>
      <c r="D73" s="6">
        <f>C73/B73</f>
        <v>0.8340034647126918</v>
      </c>
    </row>
    <row r="74" spans="1:4" ht="38.25">
      <c r="A74" s="41" t="s">
        <v>71</v>
      </c>
      <c r="B74" s="5">
        <v>36213.3</v>
      </c>
      <c r="C74" s="5">
        <f>36211.6</f>
        <v>36211.6</v>
      </c>
      <c r="D74" s="6">
        <f aca="true" t="shared" si="2" ref="D74:D84">C74/B74</f>
        <v>0.9999530559214431</v>
      </c>
    </row>
    <row r="75" spans="1:4" ht="38.25">
      <c r="A75" s="41" t="s">
        <v>72</v>
      </c>
      <c r="B75" s="5">
        <v>122764.2</v>
      </c>
      <c r="C75" s="5">
        <v>101339.1</v>
      </c>
      <c r="D75" s="6">
        <f t="shared" si="2"/>
        <v>0.8254776229552264</v>
      </c>
    </row>
    <row r="76" spans="1:4" ht="38.25">
      <c r="A76" s="41" t="s">
        <v>73</v>
      </c>
      <c r="B76" s="5">
        <v>39821.5</v>
      </c>
      <c r="C76" s="5">
        <v>33398.3</v>
      </c>
      <c r="D76" s="6">
        <f t="shared" si="2"/>
        <v>0.8387001996408976</v>
      </c>
    </row>
    <row r="77" spans="1:6" ht="51">
      <c r="A77" s="41" t="s">
        <v>74</v>
      </c>
      <c r="B77" s="5">
        <v>241971</v>
      </c>
      <c r="C77" s="5">
        <v>14649.6</v>
      </c>
      <c r="D77" s="6">
        <f t="shared" si="2"/>
        <v>0.06054279231808771</v>
      </c>
      <c r="F77" s="1"/>
    </row>
    <row r="78" spans="1:4" ht="25.5">
      <c r="A78" s="41" t="s">
        <v>75</v>
      </c>
      <c r="B78" s="5">
        <v>1966.1</v>
      </c>
      <c r="C78" s="5">
        <v>1112.9</v>
      </c>
      <c r="D78" s="6">
        <f t="shared" si="2"/>
        <v>0.5660444534865979</v>
      </c>
    </row>
    <row r="79" spans="1:4" ht="38.25">
      <c r="A79" s="41" t="s">
        <v>76</v>
      </c>
      <c r="B79" s="5">
        <v>49900.6</v>
      </c>
      <c r="C79" s="5">
        <v>40283.4</v>
      </c>
      <c r="D79" s="6">
        <f t="shared" si="2"/>
        <v>0.8072728584425839</v>
      </c>
    </row>
    <row r="80" spans="1:7" ht="63.75">
      <c r="A80" s="41" t="s">
        <v>77</v>
      </c>
      <c r="B80" s="5">
        <v>113938.5</v>
      </c>
      <c r="C80" s="5">
        <v>64436.8</v>
      </c>
      <c r="D80" s="6">
        <f t="shared" si="2"/>
        <v>0.565540181764724</v>
      </c>
      <c r="G80" s="1"/>
    </row>
    <row r="81" spans="1:4" ht="25.5">
      <c r="A81" s="41" t="s">
        <v>78</v>
      </c>
      <c r="B81" s="5">
        <v>7788.9</v>
      </c>
      <c r="C81" s="5">
        <v>6335.1</v>
      </c>
      <c r="D81" s="6">
        <f t="shared" si="2"/>
        <v>0.8133497669760814</v>
      </c>
    </row>
    <row r="82" spans="1:8" ht="38.25">
      <c r="A82" s="41" t="s">
        <v>79</v>
      </c>
      <c r="B82" s="5">
        <v>855.6</v>
      </c>
      <c r="C82" s="5">
        <v>488.9</v>
      </c>
      <c r="D82" s="6">
        <f t="shared" si="2"/>
        <v>0.5714118747078073</v>
      </c>
      <c r="F82" s="1"/>
      <c r="G82" s="1"/>
      <c r="H82" s="46"/>
    </row>
    <row r="83" spans="1:8" ht="38.25">
      <c r="A83" s="41" t="s">
        <v>89</v>
      </c>
      <c r="B83" s="5">
        <v>112167.4</v>
      </c>
      <c r="C83" s="5">
        <v>103355.4</v>
      </c>
      <c r="D83" s="6">
        <f t="shared" si="2"/>
        <v>0.921438849433971</v>
      </c>
      <c r="F83" s="1"/>
      <c r="G83" s="1"/>
      <c r="H83" s="46"/>
    </row>
    <row r="84" spans="1:7" ht="12.75">
      <c r="A84" s="42" t="s">
        <v>80</v>
      </c>
      <c r="B84" s="5">
        <v>43233</v>
      </c>
      <c r="C84" s="5">
        <v>34508.7</v>
      </c>
      <c r="D84" s="6">
        <f t="shared" si="2"/>
        <v>0.7982027617791964</v>
      </c>
      <c r="F84" s="48"/>
      <c r="G84" s="48"/>
    </row>
    <row r="85" spans="1:9" ht="12.75">
      <c r="A85" s="11" t="s">
        <v>22</v>
      </c>
      <c r="B85" s="12">
        <f>SUM(B73:B84)</f>
        <v>1353814.2</v>
      </c>
      <c r="C85" s="12">
        <f>SUM(C73:C84)</f>
        <v>922505.7000000001</v>
      </c>
      <c r="D85" s="43">
        <f>C85/B85</f>
        <v>0.6814123385616727</v>
      </c>
      <c r="F85" s="1"/>
      <c r="G85" s="1"/>
      <c r="I85" s="47"/>
    </row>
    <row r="86" spans="1:4" ht="12.75">
      <c r="A86" s="2"/>
      <c r="B86" s="2"/>
      <c r="C86" s="40"/>
      <c r="D86" s="2"/>
    </row>
    <row r="87" spans="1:4" ht="12.75">
      <c r="A87" s="2"/>
      <c r="B87" s="50"/>
      <c r="C87" s="50"/>
      <c r="D87" s="2"/>
    </row>
    <row r="88" spans="1:4" ht="12.75">
      <c r="A88" s="2" t="s">
        <v>83</v>
      </c>
      <c r="B88" s="14"/>
      <c r="C88" s="14"/>
      <c r="D88" s="2"/>
    </row>
    <row r="89" spans="1:4" ht="12.75">
      <c r="A89" s="2" t="s">
        <v>20</v>
      </c>
      <c r="B89" s="15" t="s">
        <v>93</v>
      </c>
      <c r="C89" s="2"/>
      <c r="D89" s="2"/>
    </row>
    <row r="90" spans="1:4" ht="12.75">
      <c r="A90" s="2" t="s">
        <v>17</v>
      </c>
      <c r="B90" s="15" t="s">
        <v>84</v>
      </c>
      <c r="C90" s="2"/>
      <c r="D90" s="2"/>
    </row>
    <row r="91" spans="1:4" ht="12.75">
      <c r="A91" s="2" t="s">
        <v>23</v>
      </c>
      <c r="B91" s="15" t="s">
        <v>85</v>
      </c>
      <c r="C91" s="2"/>
      <c r="D91" s="2"/>
    </row>
    <row r="92" spans="1:4" ht="12.75">
      <c r="A92" s="16" t="s">
        <v>16</v>
      </c>
      <c r="B92" s="15" t="s">
        <v>86</v>
      </c>
      <c r="C92" s="2"/>
      <c r="D92" s="2"/>
    </row>
    <row r="93" spans="1:4" ht="12.75">
      <c r="A93" s="17" t="s">
        <v>53</v>
      </c>
      <c r="B93" s="15" t="s">
        <v>87</v>
      </c>
      <c r="C93" s="2"/>
      <c r="D93" s="2"/>
    </row>
    <row r="94" spans="1:4" ht="12.75">
      <c r="A94" s="18" t="s">
        <v>24</v>
      </c>
      <c r="B94" s="15" t="s">
        <v>88</v>
      </c>
      <c r="C94" s="2"/>
      <c r="D94" s="2"/>
    </row>
    <row r="95" spans="1:4" ht="12.75">
      <c r="A95" s="18" t="s">
        <v>18</v>
      </c>
      <c r="B95" s="15" t="s">
        <v>94</v>
      </c>
      <c r="C95" s="2"/>
      <c r="D95" s="2"/>
    </row>
    <row r="96" spans="1:4" ht="12.75">
      <c r="A96" s="18"/>
      <c r="B96" s="15"/>
      <c r="C96" s="2"/>
      <c r="D96" s="2"/>
    </row>
    <row r="97" spans="1:4" ht="12.75">
      <c r="A97" s="19" t="s">
        <v>66</v>
      </c>
      <c r="B97" s="15" t="s">
        <v>96</v>
      </c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 t="s">
        <v>19</v>
      </c>
      <c r="B100" s="2"/>
      <c r="C100" s="2"/>
      <c r="D100" s="2"/>
    </row>
    <row r="104" spans="2:3" ht="12.75">
      <c r="B104" s="47"/>
      <c r="C104" s="47"/>
    </row>
  </sheetData>
  <sheetProtection/>
  <mergeCells count="5">
    <mergeCell ref="A71:D71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2019-12-09T03:44:22Z</cp:lastPrinted>
  <dcterms:created xsi:type="dcterms:W3CDTF">1996-10-08T23:32:33Z</dcterms:created>
  <dcterms:modified xsi:type="dcterms:W3CDTF">2019-12-09T04:12:35Z</dcterms:modified>
  <cp:category/>
  <cp:version/>
  <cp:contentType/>
  <cp:contentStatus/>
</cp:coreProperties>
</file>