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<sst xmlns="http://schemas.openxmlformats.org/spreadsheetml/2006/main" count="106" uniqueCount="97">
  <si>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</si>
  <si>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</si>
  <si>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</si>
  <si>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</si>
  <si>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</si>
  <si>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</si>
  <si>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</si>
  <si>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</si>
  <si>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</si>
  <si>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</si>
  <si>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</si>
  <si>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</si>
  <si>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</si>
  <si>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</si>
  <si>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</si>
  <si>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</si>
  <si>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</si>
  <si>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</si>
  <si>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</si>
  <si>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</si>
  <si>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</si>
  <si>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</si>
  <si>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</si>
  <si>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</si>
  <si>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</si>
  <si>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</si>
  <si>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</si>
  <si>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</si>
  <si>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</si>
  <si>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</si>
  <si>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</si>
  <si>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</si>
  <si>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</si>
  <si>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</si>
  <si>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</si>
  <si>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</si>
  <si>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</si>
  <si>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</si>
  <si>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</si>
  <si>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</si>
  <si>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</si>
  <si>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</si>
  <si>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</si>
  <si>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</si>
  <si>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</si>
  <si>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</si>
  <si>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</si>
  <si>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</si>
  <si>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</si>
  <si>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</si>
  <si>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</si>
  <si>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</si>
  <si>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</si>
  <si>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</si>
  <si>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</si>
  <si>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</si>
  <si>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</si>
  <si>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</si>
  <si>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</si>
  <si>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</si>
  <si>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</si>
  <si>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</si>
  <si>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</si>
  <si>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</si>
  <si>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</si>
  <si>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</si>
  <si>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</si>
  <si>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</si>
  <si>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</si>
  <si>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</si>
  <si>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</si>
  <si>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</si>
  <si>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</si>
  <si>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</si>
  <si>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</si>
  <si>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</si>
  <si>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</si>
  <si>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</si>
  <si>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</si>
  <si>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</si>
  <si>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</si>
  <si>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</si>
  <si>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</si>
  <si>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</si>
  <si>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67 человек</t>
  </si>
  <si>
    <t xml:space="preserve"> 46 человек</t>
  </si>
  <si>
    <t>1 168 человек</t>
  </si>
  <si>
    <t>225 человек</t>
  </si>
  <si>
    <t xml:space="preserve"> 64 человека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</si>
  <si>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</si>
  <si>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</si>
  <si>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</si>
  <si>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</si>
  <si>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 ходе исполнения местного бюджета  г.Дивногорска  на 1 октября 2019  года</t>
  </si>
  <si>
    <t>73 729,2 тыс. рублей</t>
  </si>
  <si>
    <t>3 человека</t>
  </si>
  <si>
    <t>1573 человека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</si>
</sst>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4"/>
  <sheetViews>
    <sheetView tabSelected="1" zoomScalePageLayoutView="0" workbookViewId="0" topLeftCell="A1">
      <selection activeCell="D18" sqref="D18:D19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42187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93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115618</v>
      </c>
      <c r="C7" s="44">
        <v>87227.1</v>
      </c>
      <c r="D7" s="6">
        <f>C7/B7</f>
        <v>0.754442214880036</v>
      </c>
    </row>
    <row r="8" spans="1:4" ht="12.75">
      <c r="A8" s="5" t="s">
        <v>8</v>
      </c>
      <c r="B8" s="5">
        <v>144871</v>
      </c>
      <c r="C8" s="5">
        <v>104345.4</v>
      </c>
      <c r="D8" s="6">
        <f aca="true" t="shared" si="0" ref="D8:D21">C8/B8</f>
        <v>0.7202642350781039</v>
      </c>
    </row>
    <row r="9" spans="1:4" ht="25.5" customHeight="1">
      <c r="A9" s="20" t="s">
        <v>27</v>
      </c>
      <c r="B9" s="5">
        <v>1328.4</v>
      </c>
      <c r="C9" s="5">
        <v>1097.7</v>
      </c>
      <c r="D9" s="6">
        <f t="shared" si="0"/>
        <v>0.8263324299909666</v>
      </c>
    </row>
    <row r="10" spans="1:4" ht="12.75">
      <c r="A10" s="4" t="s">
        <v>9</v>
      </c>
      <c r="B10" s="5">
        <v>8545.5</v>
      </c>
      <c r="C10" s="45">
        <v>6641.1</v>
      </c>
      <c r="D10" s="6">
        <f t="shared" si="0"/>
        <v>0.7771458662453924</v>
      </c>
    </row>
    <row r="11" spans="1:4" ht="12.75">
      <c r="A11" s="4" t="s">
        <v>10</v>
      </c>
      <c r="B11" s="5">
        <v>47548.5</v>
      </c>
      <c r="C11" s="44">
        <v>29606.5</v>
      </c>
      <c r="D11" s="6">
        <f t="shared" si="0"/>
        <v>0.622658969262963</v>
      </c>
    </row>
    <row r="12" spans="1:4" ht="12.75">
      <c r="A12" s="4" t="s">
        <v>11</v>
      </c>
      <c r="B12" s="5">
        <v>5427</v>
      </c>
      <c r="C12" s="5">
        <v>3825.9</v>
      </c>
      <c r="D12" s="6">
        <f t="shared" si="0"/>
        <v>0.7049751243781095</v>
      </c>
    </row>
    <row r="13" spans="1:4" ht="27" customHeight="1">
      <c r="A13" s="24" t="s">
        <v>28</v>
      </c>
      <c r="B13" s="21">
        <v>78416.7</v>
      </c>
      <c r="C13" s="21">
        <v>59403.7</v>
      </c>
      <c r="D13" s="22">
        <f>C13/B13</f>
        <v>0.7575388915881438</v>
      </c>
    </row>
    <row r="14" spans="1:4" ht="12.75">
      <c r="A14" s="5" t="s">
        <v>12</v>
      </c>
      <c r="B14" s="5">
        <v>350</v>
      </c>
      <c r="C14" s="9">
        <v>249.6</v>
      </c>
      <c r="D14" s="6">
        <f t="shared" si="0"/>
        <v>0.7131428571428571</v>
      </c>
    </row>
    <row r="15" spans="1:4" ht="25.5">
      <c r="A15" s="23" t="s">
        <v>29</v>
      </c>
      <c r="B15" s="21">
        <v>5675.1</v>
      </c>
      <c r="C15" s="21">
        <v>3421.7</v>
      </c>
      <c r="D15" s="22">
        <f>C15/B15</f>
        <v>0.602932106923226</v>
      </c>
    </row>
    <row r="16" spans="1:4" ht="25.5" customHeight="1">
      <c r="A16" s="25" t="s">
        <v>30</v>
      </c>
      <c r="B16" s="21">
        <v>6513</v>
      </c>
      <c r="C16" s="21">
        <v>2359.4</v>
      </c>
      <c r="D16" s="22">
        <f t="shared" si="0"/>
        <v>0.36226009519422697</v>
      </c>
    </row>
    <row r="17" spans="1:8" ht="12.75">
      <c r="A17" s="4" t="s">
        <v>25</v>
      </c>
      <c r="B17" s="7">
        <v>67</v>
      </c>
      <c r="C17" s="7">
        <v>60</v>
      </c>
      <c r="D17" s="8">
        <f>C17/B17</f>
        <v>0.8955223880597015</v>
      </c>
      <c r="H17" s="1"/>
    </row>
    <row r="18" spans="1:4" ht="12.75">
      <c r="A18" s="4" t="s">
        <v>13</v>
      </c>
      <c r="B18" s="5">
        <v>1461.6</v>
      </c>
      <c r="C18" s="5">
        <v>1250.1</v>
      </c>
      <c r="D18" s="6">
        <f t="shared" si="0"/>
        <v>0.8552955665024631</v>
      </c>
    </row>
    <row r="19" spans="1:4" ht="12.75">
      <c r="A19" s="4" t="s">
        <v>21</v>
      </c>
      <c r="B19" s="5">
        <v>357.5</v>
      </c>
      <c r="C19" s="5">
        <v>103.7</v>
      </c>
      <c r="D19" s="6">
        <f t="shared" si="0"/>
        <v>0.2900699300699301</v>
      </c>
    </row>
    <row r="20" spans="1:6" ht="12.75">
      <c r="A20" s="4" t="s">
        <v>14</v>
      </c>
      <c r="B20" s="5">
        <v>908836.6</v>
      </c>
      <c r="C20" s="44">
        <v>406179.1</v>
      </c>
      <c r="D20" s="6">
        <f t="shared" si="0"/>
        <v>0.44692203196922303</v>
      </c>
      <c r="F20" s="47"/>
    </row>
    <row r="21" spans="1:7" ht="12.75">
      <c r="A21" s="11" t="s">
        <v>15</v>
      </c>
      <c r="B21" s="12">
        <f>SUM(B7:B20)</f>
        <v>1325015.9</v>
      </c>
      <c r="C21" s="12">
        <f>SUM(C7:C20)</f>
        <v>705771</v>
      </c>
      <c r="D21" s="13">
        <f t="shared" si="0"/>
        <v>0.5326509666789659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49" t="s">
        <v>81</v>
      </c>
      <c r="B23" s="50"/>
      <c r="C23" s="50"/>
      <c r="D23" s="51"/>
    </row>
    <row r="24" spans="1:4" ht="12.75">
      <c r="A24" s="26" t="s">
        <v>31</v>
      </c>
      <c r="B24" s="32">
        <f>SUM(B25+B26+B27+B29)+B31+B30+B28</f>
        <v>46546.2</v>
      </c>
      <c r="C24" s="32">
        <f>SUM(C25+C26+C27+C29)+C31+C30</f>
        <v>30920</v>
      </c>
      <c r="D24" s="33">
        <f aca="true" t="shared" si="1" ref="D24:D69">C24/B24</f>
        <v>0.664286236040751</v>
      </c>
    </row>
    <row r="25" spans="1:4" ht="38.25">
      <c r="A25" s="27" t="s">
        <v>32</v>
      </c>
      <c r="B25" s="34">
        <v>1706.1</v>
      </c>
      <c r="C25" s="34">
        <v>1207.3</v>
      </c>
      <c r="D25" s="35">
        <f t="shared" si="1"/>
        <v>0.7076373014477463</v>
      </c>
    </row>
    <row r="26" spans="1:6" ht="51">
      <c r="A26" s="27" t="s">
        <v>33</v>
      </c>
      <c r="B26" s="34">
        <v>3275.9</v>
      </c>
      <c r="C26" s="34">
        <v>2691.6</v>
      </c>
      <c r="D26" s="35">
        <f>C26/B26</f>
        <v>0.8216368021001862</v>
      </c>
      <c r="F26" s="47"/>
    </row>
    <row r="27" spans="1:4" ht="51">
      <c r="A27" s="27" t="s">
        <v>34</v>
      </c>
      <c r="B27" s="34">
        <v>30834.5</v>
      </c>
      <c r="C27" s="34">
        <v>21620.8</v>
      </c>
      <c r="D27" s="35">
        <f t="shared" si="1"/>
        <v>0.7011886036744556</v>
      </c>
    </row>
    <row r="28" spans="1:4" ht="12.75">
      <c r="A28" s="27" t="s">
        <v>90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35</v>
      </c>
      <c r="B29" s="34">
        <v>9960.5</v>
      </c>
      <c r="C29" s="34">
        <v>4893.4</v>
      </c>
      <c r="D29" s="35">
        <f t="shared" si="1"/>
        <v>0.49128055820490935</v>
      </c>
    </row>
    <row r="30" spans="1:4" ht="12.75">
      <c r="A30" s="27" t="s">
        <v>82</v>
      </c>
      <c r="B30" s="34">
        <v>0</v>
      </c>
      <c r="C30" s="34">
        <v>0</v>
      </c>
      <c r="D30" s="35"/>
    </row>
    <row r="31" spans="1:4" ht="12.75">
      <c r="A31" s="27" t="s">
        <v>36</v>
      </c>
      <c r="B31" s="34">
        <v>760</v>
      </c>
      <c r="C31" s="34">
        <v>506.9</v>
      </c>
      <c r="D31" s="35">
        <f t="shared" si="1"/>
        <v>0.6669736842105263</v>
      </c>
    </row>
    <row r="32" spans="1:4" ht="12.75">
      <c r="A32" s="28" t="s">
        <v>26</v>
      </c>
      <c r="B32" s="36">
        <f>B33</f>
        <v>3041.5</v>
      </c>
      <c r="C32" s="36">
        <f>C33</f>
        <v>1923.5</v>
      </c>
      <c r="D32" s="33">
        <f t="shared" si="1"/>
        <v>0.6324182146966957</v>
      </c>
    </row>
    <row r="33" spans="1:4" ht="12.75">
      <c r="A33" s="27" t="s">
        <v>37</v>
      </c>
      <c r="B33" s="34">
        <v>3041.5</v>
      </c>
      <c r="C33" s="34">
        <v>1923.5</v>
      </c>
      <c r="D33" s="35">
        <f t="shared" si="1"/>
        <v>0.6324182146966957</v>
      </c>
    </row>
    <row r="34" spans="1:4" ht="25.5">
      <c r="A34" s="29" t="s">
        <v>38</v>
      </c>
      <c r="B34" s="36">
        <f>B35+B36</f>
        <v>5394.3</v>
      </c>
      <c r="C34" s="36">
        <f>C35+C36</f>
        <v>2495.7000000000003</v>
      </c>
      <c r="D34" s="33">
        <f t="shared" si="1"/>
        <v>0.4626550247483455</v>
      </c>
    </row>
    <row r="35" spans="1:4" ht="38.25">
      <c r="A35" s="25" t="s">
        <v>39</v>
      </c>
      <c r="B35" s="34">
        <v>5149.6</v>
      </c>
      <c r="C35" s="34">
        <v>2361.3</v>
      </c>
      <c r="D35" s="35">
        <f t="shared" si="1"/>
        <v>0.4585404691626534</v>
      </c>
    </row>
    <row r="36" spans="1:4" ht="12.75">
      <c r="A36" s="38" t="s">
        <v>67</v>
      </c>
      <c r="B36" s="39">
        <v>244.7</v>
      </c>
      <c r="C36" s="39">
        <v>134.4</v>
      </c>
      <c r="D36" s="35">
        <f t="shared" si="1"/>
        <v>0.5492439722108705</v>
      </c>
    </row>
    <row r="37" spans="1:4" ht="12.75">
      <c r="A37" s="30" t="s">
        <v>40</v>
      </c>
      <c r="B37" s="37">
        <f>SUM(B38:B38)+B40+B39</f>
        <v>49691.299999999996</v>
      </c>
      <c r="C37" s="37">
        <f>SUM(C38:C38)+C40+C39</f>
        <v>35937.7</v>
      </c>
      <c r="D37" s="33">
        <f t="shared" si="1"/>
        <v>0.7232191550633612</v>
      </c>
    </row>
    <row r="38" spans="1:4" ht="12.75">
      <c r="A38" s="27" t="s">
        <v>41</v>
      </c>
      <c r="B38" s="34">
        <v>11018.4</v>
      </c>
      <c r="C38" s="34">
        <v>8313.5</v>
      </c>
      <c r="D38" s="35">
        <f t="shared" si="1"/>
        <v>0.7545106367530676</v>
      </c>
    </row>
    <row r="39" spans="1:4" ht="12.75">
      <c r="A39" s="27" t="s">
        <v>42</v>
      </c>
      <c r="B39" s="34">
        <v>35982.2</v>
      </c>
      <c r="C39" s="34">
        <v>27174.5</v>
      </c>
      <c r="D39" s="35">
        <f t="shared" si="1"/>
        <v>0.7552206368704527</v>
      </c>
    </row>
    <row r="40" spans="1:4" ht="12.75">
      <c r="A40" s="31" t="s">
        <v>43</v>
      </c>
      <c r="B40" s="34">
        <v>2690.7</v>
      </c>
      <c r="C40" s="34">
        <v>449.7</v>
      </c>
      <c r="D40" s="35">
        <f t="shared" si="1"/>
        <v>0.16713122979150408</v>
      </c>
    </row>
    <row r="41" spans="1:4" ht="12.75">
      <c r="A41" s="28" t="s">
        <v>23</v>
      </c>
      <c r="B41" s="36">
        <f>B42+B43+B44+B45</f>
        <v>444477.1</v>
      </c>
      <c r="C41" s="36">
        <f>C42+C43+C44+C45</f>
        <v>55486</v>
      </c>
      <c r="D41" s="33">
        <f t="shared" si="1"/>
        <v>0.12483432779776507</v>
      </c>
    </row>
    <row r="42" spans="1:4" ht="12.75">
      <c r="A42" s="27" t="s">
        <v>44</v>
      </c>
      <c r="B42" s="34">
        <v>216454.8</v>
      </c>
      <c r="C42" s="34">
        <v>600</v>
      </c>
      <c r="D42" s="35">
        <f t="shared" si="1"/>
        <v>0.0027719413013710024</v>
      </c>
    </row>
    <row r="43" spans="1:4" ht="12.75">
      <c r="A43" s="27" t="s">
        <v>45</v>
      </c>
      <c r="B43" s="34">
        <v>84837.9</v>
      </c>
      <c r="C43" s="34">
        <v>24348.7</v>
      </c>
      <c r="D43" s="35">
        <f t="shared" si="1"/>
        <v>0.28700262500604096</v>
      </c>
    </row>
    <row r="44" spans="1:4" ht="12.75">
      <c r="A44" s="27" t="s">
        <v>46</v>
      </c>
      <c r="B44" s="34">
        <v>127883.7</v>
      </c>
      <c r="C44" s="34">
        <v>19208.1</v>
      </c>
      <c r="D44" s="35">
        <f t="shared" si="1"/>
        <v>0.15019975180574224</v>
      </c>
    </row>
    <row r="45" spans="1:4" ht="25.5">
      <c r="A45" s="27" t="s">
        <v>47</v>
      </c>
      <c r="B45" s="34">
        <v>15300.7</v>
      </c>
      <c r="C45" s="34">
        <v>11329.2</v>
      </c>
      <c r="D45" s="35">
        <f t="shared" si="1"/>
        <v>0.7404367120458542</v>
      </c>
    </row>
    <row r="46" spans="1:4" ht="12.75">
      <c r="A46" s="28" t="s">
        <v>16</v>
      </c>
      <c r="B46" s="36">
        <f>B47+B48+B50+B51+B49</f>
        <v>569973.5</v>
      </c>
      <c r="C46" s="36">
        <f>C47+C48+C50+C51+C49</f>
        <v>401579.1</v>
      </c>
      <c r="D46" s="33">
        <f t="shared" si="1"/>
        <v>0.7045574925851815</v>
      </c>
    </row>
    <row r="47" spans="1:4" ht="12.75">
      <c r="A47" s="27" t="s">
        <v>48</v>
      </c>
      <c r="B47" s="34">
        <v>232186.4</v>
      </c>
      <c r="C47" s="34">
        <f>159665.8+98.9</f>
        <v>159764.69999999998</v>
      </c>
      <c r="D47" s="35">
        <f t="shared" si="1"/>
        <v>0.6880881050741989</v>
      </c>
    </row>
    <row r="48" spans="1:4" ht="12.75">
      <c r="A48" s="27" t="s">
        <v>49</v>
      </c>
      <c r="B48" s="34">
        <v>221391</v>
      </c>
      <c r="C48" s="34">
        <v>164204.1</v>
      </c>
      <c r="D48" s="35">
        <f t="shared" si="1"/>
        <v>0.7416927517378755</v>
      </c>
    </row>
    <row r="49" spans="1:4" ht="12.75">
      <c r="A49" s="27" t="s">
        <v>68</v>
      </c>
      <c r="B49" s="34">
        <v>66898.7</v>
      </c>
      <c r="C49" s="34">
        <v>44664</v>
      </c>
      <c r="D49" s="35">
        <f t="shared" si="1"/>
        <v>0.6676362918860905</v>
      </c>
    </row>
    <row r="50" spans="1:4" ht="12.75">
      <c r="A50" s="27" t="s">
        <v>50</v>
      </c>
      <c r="B50" s="34">
        <v>16713.3</v>
      </c>
      <c r="C50" s="34">
        <v>13285.5</v>
      </c>
      <c r="D50" s="35">
        <f t="shared" si="1"/>
        <v>0.7949058534221249</v>
      </c>
    </row>
    <row r="51" spans="1:4" ht="12.75">
      <c r="A51" s="27" t="s">
        <v>51</v>
      </c>
      <c r="B51" s="34">
        <v>32784.1</v>
      </c>
      <c r="C51" s="34">
        <v>19660.8</v>
      </c>
      <c r="D51" s="35">
        <f t="shared" si="1"/>
        <v>0.5997053449690551</v>
      </c>
    </row>
    <row r="52" spans="1:4" ht="12.75">
      <c r="A52" s="28" t="s">
        <v>52</v>
      </c>
      <c r="B52" s="36">
        <f>SUM(B53:B54)</f>
        <v>94817.2</v>
      </c>
      <c r="C52" s="36">
        <f>SUM(C53:C54)</f>
        <v>65920.20000000001</v>
      </c>
      <c r="D52" s="33">
        <f t="shared" si="1"/>
        <v>0.6952346198790939</v>
      </c>
    </row>
    <row r="53" spans="1:4" ht="12.75">
      <c r="A53" s="27" t="s">
        <v>53</v>
      </c>
      <c r="B53" s="34">
        <v>66292</v>
      </c>
      <c r="C53" s="34">
        <v>44955.8</v>
      </c>
      <c r="D53" s="35">
        <f t="shared" si="1"/>
        <v>0.6781481928437821</v>
      </c>
    </row>
    <row r="54" spans="1:4" ht="25.5">
      <c r="A54" s="27" t="s">
        <v>54</v>
      </c>
      <c r="B54" s="34">
        <v>28525.2</v>
      </c>
      <c r="C54" s="34">
        <v>20964.4</v>
      </c>
      <c r="D54" s="35">
        <f t="shared" si="1"/>
        <v>0.7349431379972796</v>
      </c>
    </row>
    <row r="55" spans="1:4" ht="12.75">
      <c r="A55" s="28" t="s">
        <v>55</v>
      </c>
      <c r="B55" s="36">
        <f>B56</f>
        <v>430.6</v>
      </c>
      <c r="C55" s="36">
        <f>C56</f>
        <v>61.3</v>
      </c>
      <c r="D55" s="33">
        <f t="shared" si="1"/>
        <v>0.14235949837436135</v>
      </c>
    </row>
    <row r="56" spans="1:4" ht="12.75">
      <c r="A56" s="27" t="s">
        <v>56</v>
      </c>
      <c r="B56" s="34">
        <v>430.6</v>
      </c>
      <c r="C56" s="34">
        <v>61.3</v>
      </c>
      <c r="D56" s="35">
        <f t="shared" si="1"/>
        <v>0.14235949837436135</v>
      </c>
    </row>
    <row r="57" spans="1:4" ht="12.75">
      <c r="A57" s="28" t="s">
        <v>57</v>
      </c>
      <c r="B57" s="36">
        <f>B58+B59+B60+B61+B62</f>
        <v>67934.59999999999</v>
      </c>
      <c r="C57" s="36">
        <f>C58+C59+C60+C61+C62</f>
        <v>49460</v>
      </c>
      <c r="D57" s="33">
        <f t="shared" si="1"/>
        <v>0.7280531570068861</v>
      </c>
    </row>
    <row r="58" spans="1:4" ht="12.75">
      <c r="A58" s="27" t="s">
        <v>58</v>
      </c>
      <c r="B58" s="34">
        <v>1275.3</v>
      </c>
      <c r="C58" s="34">
        <v>846.7</v>
      </c>
      <c r="D58" s="35">
        <f t="shared" si="1"/>
        <v>0.66392221438093</v>
      </c>
    </row>
    <row r="59" spans="1:4" ht="12.75">
      <c r="A59" s="27" t="s">
        <v>59</v>
      </c>
      <c r="B59" s="34">
        <v>33035.7</v>
      </c>
      <c r="C59" s="34">
        <v>24778.1</v>
      </c>
      <c r="D59" s="35">
        <f t="shared" si="1"/>
        <v>0.7500401081254522</v>
      </c>
    </row>
    <row r="60" spans="1:4" ht="12.75">
      <c r="A60" s="27" t="s">
        <v>60</v>
      </c>
      <c r="B60" s="34">
        <v>17005.7</v>
      </c>
      <c r="C60" s="34">
        <v>11565.3</v>
      </c>
      <c r="D60" s="35">
        <f t="shared" si="1"/>
        <v>0.680083736629483</v>
      </c>
    </row>
    <row r="61" spans="1:4" ht="12.75">
      <c r="A61" s="27" t="s">
        <v>61</v>
      </c>
      <c r="B61" s="34">
        <f>7786.1-4551.6</f>
        <v>3234.5</v>
      </c>
      <c r="C61" s="34">
        <v>1796.9</v>
      </c>
      <c r="D61" s="35">
        <f t="shared" si="1"/>
        <v>0.5555418148090895</v>
      </c>
    </row>
    <row r="62" spans="1:4" ht="12.75">
      <c r="A62" s="27" t="s">
        <v>62</v>
      </c>
      <c r="B62" s="34">
        <v>13383.4</v>
      </c>
      <c r="C62" s="34">
        <v>10473</v>
      </c>
      <c r="D62" s="35">
        <f t="shared" si="1"/>
        <v>0.7825365751602732</v>
      </c>
    </row>
    <row r="63" spans="1:4" ht="12.75">
      <c r="A63" s="28" t="s">
        <v>24</v>
      </c>
      <c r="B63" s="36">
        <f>SUM(B64:B66)</f>
        <v>29767.9</v>
      </c>
      <c r="C63" s="36">
        <f>SUM(C64:C66)</f>
        <v>16753</v>
      </c>
      <c r="D63" s="33">
        <f t="shared" si="1"/>
        <v>0.5627874320996779</v>
      </c>
    </row>
    <row r="64" spans="1:4" ht="12.75">
      <c r="A64" s="27" t="s">
        <v>63</v>
      </c>
      <c r="B64" s="34">
        <v>18333.2</v>
      </c>
      <c r="C64" s="34">
        <v>10848.3</v>
      </c>
      <c r="D64" s="35">
        <f t="shared" si="1"/>
        <v>0.5917297580346038</v>
      </c>
    </row>
    <row r="65" spans="1:4" ht="12.75">
      <c r="A65" s="27" t="s">
        <v>64</v>
      </c>
      <c r="B65" s="34">
        <v>9299</v>
      </c>
      <c r="C65" s="34">
        <v>4442.3</v>
      </c>
      <c r="D65" s="35">
        <f t="shared" si="1"/>
        <v>0.4777180341972255</v>
      </c>
    </row>
    <row r="66" spans="1:8" ht="25.5">
      <c r="A66" s="27" t="s">
        <v>65</v>
      </c>
      <c r="B66" s="34">
        <v>2135.7</v>
      </c>
      <c r="C66" s="34">
        <v>1462.4</v>
      </c>
      <c r="D66" s="35">
        <f t="shared" si="1"/>
        <v>0.6847403661562954</v>
      </c>
      <c r="H66" s="47"/>
    </row>
    <row r="67" spans="1:8" ht="25.5">
      <c r="A67" s="28" t="s">
        <v>91</v>
      </c>
      <c r="B67" s="36">
        <f>B68</f>
        <v>15.4</v>
      </c>
      <c r="C67" s="36">
        <f>C68</f>
        <v>11.2</v>
      </c>
      <c r="D67" s="33">
        <f t="shared" si="1"/>
        <v>0.7272727272727272</v>
      </c>
      <c r="H67" s="47"/>
    </row>
    <row r="68" spans="1:8" ht="25.5">
      <c r="A68" s="27" t="s">
        <v>92</v>
      </c>
      <c r="B68" s="34">
        <v>15.4</v>
      </c>
      <c r="C68" s="34">
        <v>11.2</v>
      </c>
      <c r="D68" s="35">
        <f t="shared" si="1"/>
        <v>0.7272727272727272</v>
      </c>
      <c r="H68" s="47"/>
    </row>
    <row r="69" spans="1:9" ht="12.75">
      <c r="A69" s="11" t="s">
        <v>22</v>
      </c>
      <c r="B69" s="12">
        <f>B24+B32+B34+B37+B41+B46+B52+B55+B57+B63+B67</f>
        <v>1312089.5999999999</v>
      </c>
      <c r="C69" s="12">
        <f>C24+C32+C34+C37+C41+C46+C52+C55+C57+C63+C67</f>
        <v>660547.7</v>
      </c>
      <c r="D69" s="33">
        <f t="shared" si="1"/>
        <v>0.5034318540441141</v>
      </c>
      <c r="F69" s="47"/>
      <c r="H69" s="1"/>
      <c r="I69" s="1"/>
    </row>
    <row r="70" spans="1:8" ht="12.75">
      <c r="A70" s="11"/>
      <c r="B70" s="12"/>
      <c r="C70" s="12"/>
      <c r="D70" s="43"/>
      <c r="F70" s="1"/>
      <c r="G70" s="1"/>
      <c r="H70" s="47"/>
    </row>
    <row r="71" spans="1:4" ht="15.75">
      <c r="A71" s="48" t="s">
        <v>69</v>
      </c>
      <c r="B71" s="48"/>
      <c r="C71" s="48"/>
      <c r="D71" s="48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70</v>
      </c>
      <c r="B73" s="5">
        <f>552304.7</f>
        <v>552304.7</v>
      </c>
      <c r="C73" s="5">
        <f>386903.3+98.9</f>
        <v>387002.2</v>
      </c>
      <c r="D73" s="6">
        <f>C73/B73</f>
        <v>0.700704158411109</v>
      </c>
    </row>
    <row r="74" spans="1:4" ht="38.25">
      <c r="A74" s="41" t="s">
        <v>71</v>
      </c>
      <c r="B74" s="5">
        <v>47385.4</v>
      </c>
      <c r="C74" s="5">
        <v>36211.2</v>
      </c>
      <c r="D74" s="6">
        <f aca="true" t="shared" si="2" ref="D74:D84">C74/B74</f>
        <v>0.7641847488888982</v>
      </c>
    </row>
    <row r="75" spans="1:4" ht="38.25">
      <c r="A75" s="41" t="s">
        <v>72</v>
      </c>
      <c r="B75" s="5">
        <v>116916.7</v>
      </c>
      <c r="C75" s="5">
        <v>81266.5</v>
      </c>
      <c r="D75" s="6">
        <f t="shared" si="2"/>
        <v>0.6950803435266305</v>
      </c>
    </row>
    <row r="76" spans="1:4" ht="38.25">
      <c r="A76" s="41" t="s">
        <v>73</v>
      </c>
      <c r="B76" s="5">
        <v>38690</v>
      </c>
      <c r="C76" s="5">
        <v>22469.5</v>
      </c>
      <c r="D76" s="6">
        <f t="shared" si="2"/>
        <v>0.5807573016283277</v>
      </c>
    </row>
    <row r="77" spans="1:6" ht="51">
      <c r="A77" s="41" t="s">
        <v>74</v>
      </c>
      <c r="B77" s="5">
        <v>242380.5</v>
      </c>
      <c r="C77" s="5">
        <v>12679.7</v>
      </c>
      <c r="D77" s="6">
        <f t="shared" si="2"/>
        <v>0.05231320176334318</v>
      </c>
      <c r="F77" s="1"/>
    </row>
    <row r="78" spans="1:4" ht="25.5">
      <c r="A78" s="41" t="s">
        <v>75</v>
      </c>
      <c r="B78" s="5">
        <f>1662.5+422.3</f>
        <v>2084.8</v>
      </c>
      <c r="C78" s="5">
        <v>4.3</v>
      </c>
      <c r="D78" s="6">
        <f t="shared" si="2"/>
        <v>0.0020625479662317726</v>
      </c>
    </row>
    <row r="79" spans="1:4" ht="38.25">
      <c r="A79" s="41" t="s">
        <v>76</v>
      </c>
      <c r="B79" s="5">
        <v>46756.2</v>
      </c>
      <c r="C79" s="5">
        <v>35488</v>
      </c>
      <c r="D79" s="6">
        <f t="shared" si="2"/>
        <v>0.7590009453291756</v>
      </c>
    </row>
    <row r="80" spans="1:7" ht="63.75">
      <c r="A80" s="41" t="s">
        <v>77</v>
      </c>
      <c r="B80" s="5">
        <v>103205.4</v>
      </c>
      <c r="C80" s="5">
        <v>44737</v>
      </c>
      <c r="D80" s="6">
        <f t="shared" si="2"/>
        <v>0.4334753801642162</v>
      </c>
      <c r="G80" s="1"/>
    </row>
    <row r="81" spans="1:4" ht="25.5">
      <c r="A81" s="41" t="s">
        <v>78</v>
      </c>
      <c r="B81" s="5">
        <v>9960.5</v>
      </c>
      <c r="C81" s="5">
        <v>4893.4</v>
      </c>
      <c r="D81" s="6">
        <f t="shared" si="2"/>
        <v>0.49128055820490935</v>
      </c>
    </row>
    <row r="82" spans="1:8" ht="38.25">
      <c r="A82" s="41" t="s">
        <v>79</v>
      </c>
      <c r="B82" s="5">
        <v>855.6</v>
      </c>
      <c r="C82" s="5">
        <v>286.3</v>
      </c>
      <c r="D82" s="6">
        <f t="shared" si="2"/>
        <v>0.33461898083216457</v>
      </c>
      <c r="F82" s="1"/>
      <c r="G82" s="1"/>
      <c r="H82" s="46"/>
    </row>
    <row r="83" spans="1:8" ht="38.25">
      <c r="A83" s="41" t="s">
        <v>89</v>
      </c>
      <c r="B83" s="5">
        <v>112187.4</v>
      </c>
      <c r="C83" s="5">
        <v>7586.6</v>
      </c>
      <c r="D83" s="6">
        <f t="shared" si="2"/>
        <v>0.06762434997156544</v>
      </c>
      <c r="F83" s="1"/>
      <c r="G83" s="1"/>
      <c r="H83" s="46"/>
    </row>
    <row r="84" spans="1:4" ht="12.75">
      <c r="A84" s="42" t="s">
        <v>80</v>
      </c>
      <c r="B84" s="5">
        <v>39362.4</v>
      </c>
      <c r="C84" s="5">
        <v>27923</v>
      </c>
      <c r="D84" s="6">
        <f t="shared" si="2"/>
        <v>0.7093825579741072</v>
      </c>
    </row>
    <row r="85" spans="1:9" ht="12.75">
      <c r="A85" s="11" t="s">
        <v>22</v>
      </c>
      <c r="B85" s="12">
        <f>SUM(B73:B84)</f>
        <v>1312089.5999999999</v>
      </c>
      <c r="C85" s="12">
        <f>SUM(C73:C84)</f>
        <v>660547.7000000001</v>
      </c>
      <c r="D85" s="43">
        <f>C85/B85</f>
        <v>0.5034318540441142</v>
      </c>
      <c r="F85" s="1"/>
      <c r="G85" s="1"/>
      <c r="I85" s="47"/>
    </row>
    <row r="86" spans="1:4" ht="12.75">
      <c r="A86" s="2"/>
      <c r="B86" s="2"/>
      <c r="C86" s="40"/>
      <c r="D86" s="2"/>
    </row>
    <row r="87" spans="1:4" ht="12.75">
      <c r="A87" s="2"/>
      <c r="B87" s="2"/>
      <c r="C87" s="40"/>
      <c r="D87" s="2"/>
    </row>
    <row r="88" spans="1:4" ht="12.75">
      <c r="A88" s="2" t="s">
        <v>83</v>
      </c>
      <c r="B88" s="14"/>
      <c r="C88" s="14"/>
      <c r="D88" s="2"/>
    </row>
    <row r="89" spans="1:4" ht="12.75">
      <c r="A89" s="2" t="s">
        <v>20</v>
      </c>
      <c r="B89" s="15" t="s">
        <v>95</v>
      </c>
      <c r="C89" s="2"/>
      <c r="D89" s="2"/>
    </row>
    <row r="90" spans="1:4" ht="12.75">
      <c r="A90" s="2" t="s">
        <v>17</v>
      </c>
      <c r="B90" s="15" t="s">
        <v>84</v>
      </c>
      <c r="C90" s="2"/>
      <c r="D90" s="2"/>
    </row>
    <row r="91" spans="1:4" ht="12.75">
      <c r="A91" s="2" t="s">
        <v>23</v>
      </c>
      <c r="B91" s="15" t="s">
        <v>85</v>
      </c>
      <c r="C91" s="2"/>
      <c r="D91" s="2"/>
    </row>
    <row r="92" spans="1:4" ht="12.75">
      <c r="A92" s="16" t="s">
        <v>16</v>
      </c>
      <c r="B92" s="15" t="s">
        <v>86</v>
      </c>
      <c r="C92" s="2"/>
      <c r="D92" s="2"/>
    </row>
    <row r="93" spans="1:4" ht="12.75">
      <c r="A93" s="17" t="s">
        <v>53</v>
      </c>
      <c r="B93" s="15" t="s">
        <v>87</v>
      </c>
      <c r="C93" s="2"/>
      <c r="D93" s="2"/>
    </row>
    <row r="94" spans="1:4" ht="12.75">
      <c r="A94" s="18" t="s">
        <v>24</v>
      </c>
      <c r="B94" s="15" t="s">
        <v>88</v>
      </c>
      <c r="C94" s="2"/>
      <c r="D94" s="2"/>
    </row>
    <row r="95" spans="1:4" ht="12.75">
      <c r="A95" s="18" t="s">
        <v>18</v>
      </c>
      <c r="B95" s="15" t="s">
        <v>96</v>
      </c>
      <c r="C95" s="2"/>
      <c r="D95" s="2"/>
    </row>
    <row r="96" spans="1:4" ht="12.75">
      <c r="A96" s="18"/>
      <c r="B96" s="15"/>
      <c r="C96" s="2"/>
      <c r="D96" s="2"/>
    </row>
    <row r="97" spans="1:4" ht="12.75">
      <c r="A97" s="19" t="s">
        <v>66</v>
      </c>
      <c r="B97" s="15" t="s">
        <v>94</v>
      </c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 t="s">
        <v>19</v>
      </c>
      <c r="B100" s="2"/>
      <c r="C100" s="2"/>
      <c r="D100" s="2"/>
    </row>
    <row r="104" spans="2:3" ht="12.75">
      <c r="B104" s="47"/>
      <c r="C104" s="47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2019-10-03T04:15:54Z</cp:lastPrinted>
  <dcterms:created xsi:type="dcterms:W3CDTF">1996-10-08T23:32:33Z</dcterms:created>
  <dcterms:modified xsi:type="dcterms:W3CDTF">2019-10-03T08:29:39Z</dcterms:modified>
  <cp:category/>
  <cp:version/>
  <cp:contentType/>
  <cp:contentStatus/>
</cp:coreProperties>
</file>