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<sst xmlns="http://schemas.openxmlformats.org/spreadsheetml/2006/main" count="105" uniqueCount="96">
  <si>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</si>
  <si>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</si>
  <si>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</si>
  <si>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</si>
  <si>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</si>
  <si>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</si>
  <si>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</si>
  <si>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</si>
  <si>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</si>
  <si>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</si>
  <si>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</si>
  <si>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</si>
  <si>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</si>
  <si>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</si>
  <si>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</si>
  <si>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</si>
  <si>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</si>
  <si>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</si>
  <si>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</si>
  <si>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</si>
  <si>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</si>
  <si>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</si>
  <si>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</si>
  <si>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</si>
  <si>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</si>
  <si>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</si>
  <si>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</si>
  <si>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</si>
  <si>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</si>
  <si>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</si>
  <si>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</si>
  <si>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</si>
  <si>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</si>
  <si>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</si>
  <si>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</si>
  <si>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</si>
  <si>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</si>
  <si>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</si>
  <si>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</si>
  <si>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</si>
  <si>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</si>
  <si>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</si>
  <si>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</si>
  <si>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</si>
  <si>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</si>
  <si>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</si>
  <si>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</si>
  <si>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</si>
  <si>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</si>
  <si>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</si>
  <si>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</si>
  <si>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</si>
  <si>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</si>
  <si>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</si>
  <si>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</si>
  <si>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</si>
  <si>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</si>
  <si>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</si>
  <si>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</si>
  <si>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</si>
  <si>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</si>
  <si>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</si>
  <si>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</si>
  <si>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</si>
  <si>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</si>
  <si>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</si>
  <si>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</si>
  <si>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</si>
  <si>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</si>
  <si>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</si>
  <si>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</si>
  <si>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</si>
  <si>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</si>
  <si>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</si>
  <si>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</si>
  <si>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</si>
  <si>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</si>
  <si>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</si>
  <si>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</si>
  <si>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</si>
  <si>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</si>
  <si>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</si>
  <si>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</si>
  <si>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</si>
  <si>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</si>
  <si>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</si>
  <si>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</si>
  <si>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Проведение выборов и референдумов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</si>
  <si>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</si>
  <si>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</si>
  <si>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</si>
  <si>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</si>
  <si>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</si>
  <si>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</si>
  <si>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о ходе исполнения местного бюджета  г.Дивногорска  на 1 апреля 2020  года</t>
  </si>
  <si>
    <t>17 622,4 тыс. рублей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</si>
</sst>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  <numFmt numFmtId="207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187" fontId="0" fillId="0" borderId="0" xfId="6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tabSelected="1" zoomScalePageLayoutView="0" workbookViewId="0" topLeftCell="A16">
      <selection activeCell="J35" sqref="J3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6" t="s">
        <v>0</v>
      </c>
      <c r="B2" s="56"/>
      <c r="C2" s="56"/>
      <c r="D2" s="56"/>
    </row>
    <row r="3" spans="1:4" ht="17.25" customHeight="1">
      <c r="A3" s="57" t="s">
        <v>94</v>
      </c>
      <c r="B3" s="57"/>
      <c r="C3" s="57"/>
      <c r="D3" s="57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3" t="s">
        <v>6</v>
      </c>
      <c r="B6" s="54"/>
      <c r="C6" s="54"/>
      <c r="D6" s="55"/>
    </row>
    <row r="7" spans="1:4" ht="12.75">
      <c r="A7" s="4" t="s">
        <v>7</v>
      </c>
      <c r="B7" s="5">
        <v>164533.1</v>
      </c>
      <c r="C7" s="44">
        <v>52556.2</v>
      </c>
      <c r="D7" s="6">
        <f>C7/B7</f>
        <v>0.31942630388657356</v>
      </c>
    </row>
    <row r="8" spans="1:4" ht="12.75">
      <c r="A8" s="5" t="s">
        <v>8</v>
      </c>
      <c r="B8" s="5">
        <v>159000</v>
      </c>
      <c r="C8" s="5">
        <v>30538.9</v>
      </c>
      <c r="D8" s="6">
        <f aca="true" t="shared" si="0" ref="D8:D21">C8/B8</f>
        <v>0.1920685534591195</v>
      </c>
    </row>
    <row r="9" spans="1:4" ht="25.5" customHeight="1">
      <c r="A9" s="20" t="s">
        <v>27</v>
      </c>
      <c r="B9" s="5">
        <v>1513.6</v>
      </c>
      <c r="C9" s="5">
        <v>329.4</v>
      </c>
      <c r="D9" s="6">
        <f t="shared" si="0"/>
        <v>0.21762684989429176</v>
      </c>
    </row>
    <row r="10" spans="1:4" ht="12.75">
      <c r="A10" s="4" t="s">
        <v>9</v>
      </c>
      <c r="B10" s="5">
        <v>9720</v>
      </c>
      <c r="C10" s="45">
        <v>2635.8</v>
      </c>
      <c r="D10" s="6">
        <f t="shared" si="0"/>
        <v>0.2711728395061729</v>
      </c>
    </row>
    <row r="11" spans="1:4" ht="12.75">
      <c r="A11" s="4" t="s">
        <v>10</v>
      </c>
      <c r="B11" s="5">
        <v>45188</v>
      </c>
      <c r="C11" s="44">
        <v>8714.4</v>
      </c>
      <c r="D11" s="6">
        <f t="shared" si="0"/>
        <v>0.19284765867044348</v>
      </c>
    </row>
    <row r="12" spans="1:4" ht="12.75">
      <c r="A12" s="4" t="s">
        <v>11</v>
      </c>
      <c r="B12" s="5">
        <v>5432</v>
      </c>
      <c r="C12" s="5">
        <v>1354.7</v>
      </c>
      <c r="D12" s="6">
        <f t="shared" si="0"/>
        <v>0.24939248895434463</v>
      </c>
    </row>
    <row r="13" spans="1:4" ht="27" customHeight="1">
      <c r="A13" s="24" t="s">
        <v>28</v>
      </c>
      <c r="B13" s="21">
        <v>71298</v>
      </c>
      <c r="C13" s="21">
        <v>19458.8</v>
      </c>
      <c r="D13" s="22">
        <f>C13/B13</f>
        <v>0.272922101601728</v>
      </c>
    </row>
    <row r="14" spans="1:4" ht="12.75">
      <c r="A14" s="5" t="s">
        <v>12</v>
      </c>
      <c r="B14" s="5">
        <v>338.4</v>
      </c>
      <c r="C14" s="9">
        <v>697.8</v>
      </c>
      <c r="D14" s="6">
        <f t="shared" si="0"/>
        <v>2.0620567375886525</v>
      </c>
    </row>
    <row r="15" spans="1:4" ht="25.5">
      <c r="A15" s="23" t="s">
        <v>29</v>
      </c>
      <c r="B15" s="21">
        <v>6430</v>
      </c>
      <c r="C15" s="21">
        <v>4500.1</v>
      </c>
      <c r="D15" s="22">
        <f>C15/B15</f>
        <v>0.6998600311041991</v>
      </c>
    </row>
    <row r="16" spans="1:4" ht="25.5" customHeight="1">
      <c r="A16" s="25" t="s">
        <v>30</v>
      </c>
      <c r="B16" s="21">
        <v>2769</v>
      </c>
      <c r="C16" s="21">
        <v>829.5</v>
      </c>
      <c r="D16" s="22">
        <f t="shared" si="0"/>
        <v>0.29956663055254606</v>
      </c>
    </row>
    <row r="17" spans="1:8" ht="12.75">
      <c r="A17" s="4" t="s">
        <v>25</v>
      </c>
      <c r="B17" s="7">
        <v>72</v>
      </c>
      <c r="C17" s="7">
        <v>22</v>
      </c>
      <c r="D17" s="8">
        <f>C17/B17</f>
        <v>0.3055555555555556</v>
      </c>
      <c r="H17" s="1"/>
    </row>
    <row r="18" spans="1:4" ht="12.75">
      <c r="A18" s="4" t="s">
        <v>13</v>
      </c>
      <c r="B18" s="5">
        <v>516</v>
      </c>
      <c r="C18" s="5">
        <v>561.6</v>
      </c>
      <c r="D18" s="6">
        <f t="shared" si="0"/>
        <v>1.0883720930232559</v>
      </c>
    </row>
    <row r="19" spans="1:7" ht="12.75">
      <c r="A19" s="4" t="s">
        <v>21</v>
      </c>
      <c r="B19" s="5">
        <v>426</v>
      </c>
      <c r="C19" s="5">
        <v>71.1</v>
      </c>
      <c r="D19" s="6">
        <f t="shared" si="0"/>
        <v>0.16690140845070423</v>
      </c>
      <c r="E19" s="46"/>
      <c r="F19" s="46"/>
      <c r="G19" s="46"/>
    </row>
    <row r="20" spans="1:6" ht="12.75">
      <c r="A20" s="4" t="s">
        <v>14</v>
      </c>
      <c r="B20" s="5">
        <v>775655.3</v>
      </c>
      <c r="C20" s="44">
        <v>53697.7</v>
      </c>
      <c r="D20" s="6">
        <f t="shared" si="0"/>
        <v>0.06922881852286704</v>
      </c>
      <c r="F20" s="47"/>
    </row>
    <row r="21" spans="1:7" ht="12.75">
      <c r="A21" s="11" t="s">
        <v>15</v>
      </c>
      <c r="B21" s="12">
        <f>SUM(B7:B20)</f>
        <v>1242891.4</v>
      </c>
      <c r="C21" s="12">
        <f>SUM(C7:C20)</f>
        <v>175968</v>
      </c>
      <c r="D21" s="13">
        <f t="shared" si="0"/>
        <v>0.1415795458879191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53" t="s">
        <v>79</v>
      </c>
      <c r="B23" s="54"/>
      <c r="C23" s="54"/>
      <c r="D23" s="55"/>
    </row>
    <row r="24" spans="1:4" ht="12.75">
      <c r="A24" s="26" t="s">
        <v>31</v>
      </c>
      <c r="B24" s="32">
        <f>SUM(B25+B26+B27+B29)+B32+B31+B28+B30</f>
        <v>46945.299999999996</v>
      </c>
      <c r="C24" s="32">
        <f>SUM(C25+C26+C27+C29)+C32+C31</f>
        <v>8674.1</v>
      </c>
      <c r="D24" s="33">
        <f aca="true" t="shared" si="1" ref="D24:D69">C24/B24</f>
        <v>0.18477036039816555</v>
      </c>
    </row>
    <row r="25" spans="1:4" ht="38.25">
      <c r="A25" s="27" t="s">
        <v>32</v>
      </c>
      <c r="B25" s="34">
        <v>1687.2</v>
      </c>
      <c r="C25" s="34">
        <v>59.6</v>
      </c>
      <c r="D25" s="35">
        <f t="shared" si="1"/>
        <v>0.035324798482693216</v>
      </c>
    </row>
    <row r="26" spans="1:6" ht="51">
      <c r="A26" s="27" t="s">
        <v>33</v>
      </c>
      <c r="B26" s="34">
        <v>3565.8</v>
      </c>
      <c r="C26" s="34">
        <v>733.2</v>
      </c>
      <c r="D26" s="35">
        <f>C26/B26</f>
        <v>0.20562005721016322</v>
      </c>
      <c r="F26" s="48"/>
    </row>
    <row r="27" spans="1:4" ht="51">
      <c r="A27" s="27" t="s">
        <v>34</v>
      </c>
      <c r="B27" s="34">
        <v>31970.2</v>
      </c>
      <c r="C27" s="34">
        <v>6514.4</v>
      </c>
      <c r="D27" s="35">
        <f t="shared" si="1"/>
        <v>0.20376475592895882</v>
      </c>
    </row>
    <row r="28" spans="1:4" ht="12.75">
      <c r="A28" s="27" t="s">
        <v>84</v>
      </c>
      <c r="B28" s="34">
        <v>9.6</v>
      </c>
      <c r="C28" s="34">
        <v>0</v>
      </c>
      <c r="D28" s="35">
        <f t="shared" si="1"/>
        <v>0</v>
      </c>
    </row>
    <row r="29" spans="1:4" ht="38.25">
      <c r="A29" s="27" t="s">
        <v>35</v>
      </c>
      <c r="B29" s="34">
        <v>7080.4</v>
      </c>
      <c r="C29" s="34">
        <v>1366.9</v>
      </c>
      <c r="D29" s="35">
        <f>C29/B29</f>
        <v>0.19305406474210499</v>
      </c>
    </row>
    <row r="30" spans="1:4" ht="12.75">
      <c r="A30" s="27" t="s">
        <v>87</v>
      </c>
      <c r="B30" s="34">
        <v>2000</v>
      </c>
      <c r="C30" s="34">
        <v>0</v>
      </c>
      <c r="D30" s="35">
        <f t="shared" si="1"/>
        <v>0</v>
      </c>
    </row>
    <row r="31" spans="1:4" ht="12.75">
      <c r="A31" s="27" t="s">
        <v>80</v>
      </c>
      <c r="B31" s="34">
        <v>0.2</v>
      </c>
      <c r="C31" s="34">
        <v>0</v>
      </c>
      <c r="D31" s="35">
        <f t="shared" si="1"/>
        <v>0</v>
      </c>
    </row>
    <row r="32" spans="1:4" ht="12.75">
      <c r="A32" s="27" t="s">
        <v>36</v>
      </c>
      <c r="B32" s="34">
        <v>631.9</v>
      </c>
      <c r="C32" s="34">
        <v>0</v>
      </c>
      <c r="D32" s="35">
        <f t="shared" si="1"/>
        <v>0</v>
      </c>
    </row>
    <row r="33" spans="1:4" ht="12.75">
      <c r="A33" s="28" t="s">
        <v>26</v>
      </c>
      <c r="B33" s="36">
        <f>B34</f>
        <v>3286.4</v>
      </c>
      <c r="C33" s="36">
        <f>C34</f>
        <v>554.4</v>
      </c>
      <c r="D33" s="33">
        <f t="shared" si="1"/>
        <v>0.1686952288218111</v>
      </c>
    </row>
    <row r="34" spans="1:4" ht="12.75">
      <c r="A34" s="27" t="s">
        <v>37</v>
      </c>
      <c r="B34" s="34">
        <v>3286.4</v>
      </c>
      <c r="C34" s="34">
        <v>554.4</v>
      </c>
      <c r="D34" s="35">
        <f t="shared" si="1"/>
        <v>0.1686952288218111</v>
      </c>
    </row>
    <row r="35" spans="1:4" ht="25.5">
      <c r="A35" s="29" t="s">
        <v>38</v>
      </c>
      <c r="B35" s="36">
        <f>B36+B37</f>
        <v>3981</v>
      </c>
      <c r="C35" s="36">
        <f>C36+C37</f>
        <v>664.8</v>
      </c>
      <c r="D35" s="33">
        <f t="shared" si="1"/>
        <v>0.16699321778447626</v>
      </c>
    </row>
    <row r="36" spans="1:4" ht="38.25">
      <c r="A36" s="25" t="s">
        <v>39</v>
      </c>
      <c r="B36" s="34">
        <v>3639.8</v>
      </c>
      <c r="C36" s="34">
        <v>664.8</v>
      </c>
      <c r="D36" s="35">
        <f t="shared" si="1"/>
        <v>0.18264739820869277</v>
      </c>
    </row>
    <row r="37" spans="1:4" ht="12.75">
      <c r="A37" s="38" t="s">
        <v>66</v>
      </c>
      <c r="B37" s="39">
        <v>341.2</v>
      </c>
      <c r="C37" s="39">
        <v>0</v>
      </c>
      <c r="D37" s="35">
        <f t="shared" si="1"/>
        <v>0</v>
      </c>
    </row>
    <row r="38" spans="1:4" ht="12.75">
      <c r="A38" s="30" t="s">
        <v>40</v>
      </c>
      <c r="B38" s="37">
        <f>SUM(B39:B39)+B41+B40</f>
        <v>49403.7</v>
      </c>
      <c r="C38" s="37">
        <f>SUM(C39:C39)+C41+C40</f>
        <v>2888.2999999999997</v>
      </c>
      <c r="D38" s="33">
        <f t="shared" si="1"/>
        <v>0.05846323251092529</v>
      </c>
    </row>
    <row r="39" spans="1:4" ht="12.75">
      <c r="A39" s="27" t="s">
        <v>41</v>
      </c>
      <c r="B39" s="34">
        <v>13677.5</v>
      </c>
      <c r="C39" s="34">
        <v>2567.1</v>
      </c>
      <c r="D39" s="35">
        <f t="shared" si="1"/>
        <v>0.18768780844452568</v>
      </c>
    </row>
    <row r="40" spans="1:4" ht="12.75">
      <c r="A40" s="27" t="s">
        <v>42</v>
      </c>
      <c r="B40" s="34">
        <v>34723</v>
      </c>
      <c r="C40" s="34">
        <v>321.2</v>
      </c>
      <c r="D40" s="35">
        <f t="shared" si="1"/>
        <v>0.009250352792097457</v>
      </c>
    </row>
    <row r="41" spans="1:4" ht="12.75">
      <c r="A41" s="31" t="s">
        <v>43</v>
      </c>
      <c r="B41" s="34">
        <v>1003.2</v>
      </c>
      <c r="C41" s="34">
        <v>0</v>
      </c>
      <c r="D41" s="35">
        <f t="shared" si="1"/>
        <v>0</v>
      </c>
    </row>
    <row r="42" spans="1:4" ht="12.75">
      <c r="A42" s="28" t="s">
        <v>23</v>
      </c>
      <c r="B42" s="36">
        <f>B43+B44+B45+B46</f>
        <v>428046.3</v>
      </c>
      <c r="C42" s="36">
        <f>C43+C44+C45+C46</f>
        <v>12225.800000000001</v>
      </c>
      <c r="D42" s="33">
        <f t="shared" si="1"/>
        <v>0.02856186351803532</v>
      </c>
    </row>
    <row r="43" spans="1:4" ht="12.75">
      <c r="A43" s="27" t="s">
        <v>44</v>
      </c>
      <c r="B43" s="34">
        <v>283693.5</v>
      </c>
      <c r="C43" s="34">
        <v>1404.8</v>
      </c>
      <c r="D43" s="35">
        <f t="shared" si="1"/>
        <v>0.004951823006166867</v>
      </c>
    </row>
    <row r="44" spans="1:4" ht="12.75">
      <c r="A44" s="27" t="s">
        <v>45</v>
      </c>
      <c r="B44" s="34">
        <v>91214.8</v>
      </c>
      <c r="C44" s="34">
        <v>1319.6</v>
      </c>
      <c r="D44" s="35">
        <f t="shared" si="1"/>
        <v>0.014466950538728363</v>
      </c>
    </row>
    <row r="45" spans="1:4" ht="12.75">
      <c r="A45" s="27" t="s">
        <v>46</v>
      </c>
      <c r="B45" s="34">
        <v>38135.5</v>
      </c>
      <c r="C45" s="34">
        <v>6330.8</v>
      </c>
      <c r="D45" s="35">
        <f t="shared" si="1"/>
        <v>0.1660080502419006</v>
      </c>
    </row>
    <row r="46" spans="1:4" ht="25.5">
      <c r="A46" s="27" t="s">
        <v>47</v>
      </c>
      <c r="B46" s="34">
        <v>15002.5</v>
      </c>
      <c r="C46" s="34">
        <v>3170.6</v>
      </c>
      <c r="D46" s="35">
        <f t="shared" si="1"/>
        <v>0.2113381103149475</v>
      </c>
    </row>
    <row r="47" spans="1:4" ht="12.75">
      <c r="A47" s="28" t="s">
        <v>16</v>
      </c>
      <c r="B47" s="36">
        <f>B48+B49+B51+B52+B50</f>
        <v>582636.5</v>
      </c>
      <c r="C47" s="36">
        <f>C48+C49+C51+C52+C50</f>
        <v>112645.9</v>
      </c>
      <c r="D47" s="33">
        <f t="shared" si="1"/>
        <v>0.19333821344869398</v>
      </c>
    </row>
    <row r="48" spans="1:4" ht="12.75">
      <c r="A48" s="27" t="s">
        <v>48</v>
      </c>
      <c r="B48" s="34">
        <v>248212.3</v>
      </c>
      <c r="C48" s="34">
        <v>47058.4</v>
      </c>
      <c r="D48" s="35">
        <f t="shared" si="1"/>
        <v>0.1895893152756733</v>
      </c>
    </row>
    <row r="49" spans="1:4" ht="12.75">
      <c r="A49" s="27" t="s">
        <v>49</v>
      </c>
      <c r="B49" s="34">
        <v>202641</v>
      </c>
      <c r="C49" s="34">
        <v>40439.9</v>
      </c>
      <c r="D49" s="35">
        <f t="shared" si="1"/>
        <v>0.19956425402559205</v>
      </c>
    </row>
    <row r="50" spans="1:4" ht="12.75">
      <c r="A50" s="27" t="s">
        <v>67</v>
      </c>
      <c r="B50" s="34">
        <v>72448.9</v>
      </c>
      <c r="C50" s="34">
        <v>14855.5</v>
      </c>
      <c r="D50" s="35">
        <f t="shared" si="1"/>
        <v>0.2050479717428422</v>
      </c>
    </row>
    <row r="51" spans="1:4" ht="12.75">
      <c r="A51" s="27" t="s">
        <v>50</v>
      </c>
      <c r="B51" s="34">
        <v>19320.4</v>
      </c>
      <c r="C51" s="34">
        <v>2242.7</v>
      </c>
      <c r="D51" s="35">
        <f t="shared" si="1"/>
        <v>0.11607937723856647</v>
      </c>
    </row>
    <row r="52" spans="1:4" ht="12.75">
      <c r="A52" s="27" t="s">
        <v>51</v>
      </c>
      <c r="B52" s="34">
        <v>40013.9</v>
      </c>
      <c r="C52" s="34">
        <v>8049.4</v>
      </c>
      <c r="D52" s="35">
        <f t="shared" si="1"/>
        <v>0.2011650951294425</v>
      </c>
    </row>
    <row r="53" spans="1:4" ht="12.75">
      <c r="A53" s="28" t="s">
        <v>52</v>
      </c>
      <c r="B53" s="36">
        <f>SUM(B54:B55)</f>
        <v>99064.20000000001</v>
      </c>
      <c r="C53" s="36">
        <f>SUM(C54:C55)</f>
        <v>19875.3</v>
      </c>
      <c r="D53" s="33">
        <f t="shared" si="1"/>
        <v>0.20063050022106874</v>
      </c>
    </row>
    <row r="54" spans="1:4" ht="12.75">
      <c r="A54" s="27" t="s">
        <v>53</v>
      </c>
      <c r="B54" s="34">
        <v>71496.1</v>
      </c>
      <c r="C54" s="34">
        <v>14818.9</v>
      </c>
      <c r="D54" s="35">
        <f t="shared" si="1"/>
        <v>0.20726864821997282</v>
      </c>
    </row>
    <row r="55" spans="1:4" ht="25.5">
      <c r="A55" s="27" t="s">
        <v>54</v>
      </c>
      <c r="B55" s="34">
        <v>27568.1</v>
      </c>
      <c r="C55" s="34">
        <v>5056.4</v>
      </c>
      <c r="D55" s="35">
        <f t="shared" si="1"/>
        <v>0.18341488894773306</v>
      </c>
    </row>
    <row r="56" spans="1:4" ht="12.75">
      <c r="A56" s="28" t="s">
        <v>55</v>
      </c>
      <c r="B56" s="36">
        <f>B57</f>
        <v>475.1</v>
      </c>
      <c r="C56" s="36">
        <f>C57</f>
        <v>0</v>
      </c>
      <c r="D56" s="33">
        <f t="shared" si="1"/>
        <v>0</v>
      </c>
    </row>
    <row r="57" spans="1:4" ht="12.75">
      <c r="A57" s="27" t="s">
        <v>56</v>
      </c>
      <c r="B57" s="34">
        <v>475.1</v>
      </c>
      <c r="C57" s="34">
        <v>0</v>
      </c>
      <c r="D57" s="35">
        <f t="shared" si="1"/>
        <v>0</v>
      </c>
    </row>
    <row r="58" spans="1:4" ht="12.75">
      <c r="A58" s="28" t="s">
        <v>57</v>
      </c>
      <c r="B58" s="36">
        <f>B59+B60+B61+B62</f>
        <v>21450.8</v>
      </c>
      <c r="C58" s="36">
        <f>C59+C60+C61+C62</f>
        <v>3207.8</v>
      </c>
      <c r="D58" s="33">
        <f t="shared" si="1"/>
        <v>0.1495422082160106</v>
      </c>
    </row>
    <row r="59" spans="1:4" ht="12.75">
      <c r="A59" s="27" t="s">
        <v>58</v>
      </c>
      <c r="B59" s="34">
        <v>1267</v>
      </c>
      <c r="C59" s="34">
        <v>314.8</v>
      </c>
      <c r="D59" s="35">
        <f t="shared" si="1"/>
        <v>0.24846093133385952</v>
      </c>
    </row>
    <row r="60" spans="1:4" ht="12.75">
      <c r="A60" s="27" t="s">
        <v>59</v>
      </c>
      <c r="B60" s="34">
        <v>16354.1</v>
      </c>
      <c r="C60" s="34">
        <v>2229.4</v>
      </c>
      <c r="D60" s="35">
        <f t="shared" si="1"/>
        <v>0.13632055570162835</v>
      </c>
    </row>
    <row r="61" spans="1:4" ht="12.75">
      <c r="A61" s="27" t="s">
        <v>60</v>
      </c>
      <c r="B61" s="34">
        <v>3209.2</v>
      </c>
      <c r="C61" s="34">
        <v>572.1</v>
      </c>
      <c r="D61" s="35">
        <f t="shared" si="1"/>
        <v>0.1782687274087</v>
      </c>
    </row>
    <row r="62" spans="1:4" ht="12.75">
      <c r="A62" s="27" t="s">
        <v>61</v>
      </c>
      <c r="B62" s="34">
        <v>620.5</v>
      </c>
      <c r="C62" s="34">
        <v>91.5</v>
      </c>
      <c r="D62" s="35">
        <f t="shared" si="1"/>
        <v>0.14746172441579372</v>
      </c>
    </row>
    <row r="63" spans="1:4" ht="12.75">
      <c r="A63" s="28" t="s">
        <v>24</v>
      </c>
      <c r="B63" s="36">
        <f>SUM(B64:B66)</f>
        <v>30926.300000000003</v>
      </c>
      <c r="C63" s="36">
        <f>SUM(C64:C66)</f>
        <v>4956.7</v>
      </c>
      <c r="D63" s="33">
        <f t="shared" si="1"/>
        <v>0.16027458829539903</v>
      </c>
    </row>
    <row r="64" spans="1:4" ht="12.75">
      <c r="A64" s="27" t="s">
        <v>62</v>
      </c>
      <c r="B64" s="34">
        <v>19867.2</v>
      </c>
      <c r="C64" s="34">
        <v>3398.9</v>
      </c>
      <c r="D64" s="35">
        <f t="shared" si="1"/>
        <v>0.17108097769187405</v>
      </c>
    </row>
    <row r="65" spans="1:4" ht="12.75">
      <c r="A65" s="27" t="s">
        <v>63</v>
      </c>
      <c r="B65" s="34">
        <v>8941.7</v>
      </c>
      <c r="C65" s="34">
        <v>1150.5</v>
      </c>
      <c r="D65" s="35">
        <f t="shared" si="1"/>
        <v>0.12866680832503885</v>
      </c>
    </row>
    <row r="66" spans="1:8" ht="25.5">
      <c r="A66" s="27" t="s">
        <v>64</v>
      </c>
      <c r="B66" s="34">
        <v>2117.4</v>
      </c>
      <c r="C66" s="34">
        <v>407.3</v>
      </c>
      <c r="D66" s="35">
        <f t="shared" si="1"/>
        <v>0.1923585529422877</v>
      </c>
      <c r="H66" s="47"/>
    </row>
    <row r="67" spans="1:8" ht="25.5" hidden="1">
      <c r="A67" s="28" t="s">
        <v>85</v>
      </c>
      <c r="B67" s="36">
        <f>B68</f>
        <v>0</v>
      </c>
      <c r="C67" s="36">
        <f>C68</f>
        <v>0</v>
      </c>
      <c r="D67" s="33"/>
      <c r="H67" s="47"/>
    </row>
    <row r="68" spans="1:8" ht="25.5" hidden="1">
      <c r="A68" s="27" t="s">
        <v>86</v>
      </c>
      <c r="B68" s="34"/>
      <c r="C68" s="34"/>
      <c r="D68" s="35"/>
      <c r="G68" s="49"/>
      <c r="H68" s="49"/>
    </row>
    <row r="69" spans="1:9" ht="12.75">
      <c r="A69" s="11" t="s">
        <v>22</v>
      </c>
      <c r="B69" s="12">
        <f>B24+B33+B35+B38+B42+B47+B53+B56+B58+B63+B67+0.1</f>
        <v>1266215.7000000002</v>
      </c>
      <c r="C69" s="12">
        <f>C24+C33+C35+C38+C42+C47+C53+C56+C58+C63+C67</f>
        <v>165693.09999999998</v>
      </c>
      <c r="D69" s="33">
        <f t="shared" si="1"/>
        <v>0.1308569306161659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52" t="s">
        <v>68</v>
      </c>
      <c r="B71" s="52"/>
      <c r="C71" s="52"/>
      <c r="D71" s="52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69</v>
      </c>
      <c r="B73" s="5">
        <v>561788.5</v>
      </c>
      <c r="C73" s="5">
        <v>108188.6</v>
      </c>
      <c r="D73" s="6">
        <f>C73/B73</f>
        <v>0.1925788797741499</v>
      </c>
    </row>
    <row r="74" spans="1:4" ht="38.25">
      <c r="A74" s="41" t="s">
        <v>70</v>
      </c>
      <c r="B74" s="5">
        <v>123169.4</v>
      </c>
      <c r="C74" s="5">
        <v>24876.1</v>
      </c>
      <c r="D74" s="6">
        <f aca="true" t="shared" si="2" ref="D74:D83">C74/B74</f>
        <v>0.20196655987607312</v>
      </c>
    </row>
    <row r="75" spans="1:4" ht="38.25">
      <c r="A75" s="41" t="s">
        <v>71</v>
      </c>
      <c r="B75" s="5">
        <v>41740.1</v>
      </c>
      <c r="C75" s="5">
        <v>7199.3</v>
      </c>
      <c r="D75" s="6">
        <f t="shared" si="2"/>
        <v>0.17247922261805795</v>
      </c>
    </row>
    <row r="76" spans="1:6" ht="51">
      <c r="A76" s="41" t="s">
        <v>72</v>
      </c>
      <c r="B76" s="5">
        <v>342316.6</v>
      </c>
      <c r="C76" s="5">
        <v>2536.1</v>
      </c>
      <c r="D76" s="6">
        <f t="shared" si="2"/>
        <v>0.007408638669582486</v>
      </c>
      <c r="F76" s="1"/>
    </row>
    <row r="77" spans="1:4" ht="25.5">
      <c r="A77" s="41" t="s">
        <v>73</v>
      </c>
      <c r="B77" s="5">
        <v>1467</v>
      </c>
      <c r="C77" s="5">
        <v>314.8</v>
      </c>
      <c r="D77" s="6">
        <f t="shared" si="2"/>
        <v>0.21458759372869804</v>
      </c>
    </row>
    <row r="78" spans="1:4" ht="38.25">
      <c r="A78" s="41" t="s">
        <v>74</v>
      </c>
      <c r="B78" s="5">
        <v>48400.5</v>
      </c>
      <c r="C78" s="5">
        <v>2888.3</v>
      </c>
      <c r="D78" s="6">
        <f t="shared" si="2"/>
        <v>0.05967500335740333</v>
      </c>
    </row>
    <row r="79" spans="1:7" ht="63.75">
      <c r="A79" s="41" t="s">
        <v>75</v>
      </c>
      <c r="B79" s="5">
        <v>74939.9</v>
      </c>
      <c r="C79" s="5">
        <v>10252.3</v>
      </c>
      <c r="D79" s="6">
        <f t="shared" si="2"/>
        <v>0.13680696131166442</v>
      </c>
      <c r="G79" s="1"/>
    </row>
    <row r="80" spans="1:4" ht="25.5">
      <c r="A80" s="41" t="s">
        <v>76</v>
      </c>
      <c r="B80" s="5">
        <v>7080.4</v>
      </c>
      <c r="C80" s="5">
        <v>1366.9</v>
      </c>
      <c r="D80" s="6">
        <f t="shared" si="2"/>
        <v>0.19305406474210499</v>
      </c>
    </row>
    <row r="81" spans="1:8" ht="38.25">
      <c r="A81" s="41" t="s">
        <v>77</v>
      </c>
      <c r="B81" s="5">
        <v>600</v>
      </c>
      <c r="C81" s="5">
        <v>0</v>
      </c>
      <c r="D81" s="6">
        <f t="shared" si="2"/>
        <v>0</v>
      </c>
      <c r="F81" s="1"/>
      <c r="G81" s="1"/>
      <c r="H81" s="46"/>
    </row>
    <row r="82" spans="1:8" ht="38.25">
      <c r="A82" s="41" t="s">
        <v>83</v>
      </c>
      <c r="B82" s="5">
        <v>21018.8</v>
      </c>
      <c r="C82" s="5">
        <v>0</v>
      </c>
      <c r="D82" s="6">
        <f t="shared" si="2"/>
        <v>0</v>
      </c>
      <c r="F82" s="1"/>
      <c r="G82" s="1"/>
      <c r="H82" s="46"/>
    </row>
    <row r="83" spans="1:7" ht="12.75">
      <c r="A83" s="42" t="s">
        <v>78</v>
      </c>
      <c r="B83" s="5">
        <v>43694.4</v>
      </c>
      <c r="C83" s="5">
        <v>8070.7</v>
      </c>
      <c r="D83" s="6">
        <f t="shared" si="2"/>
        <v>0.18470788018601925</v>
      </c>
      <c r="F83" s="51"/>
      <c r="G83" s="51"/>
    </row>
    <row r="84" spans="1:9" ht="12.75">
      <c r="A84" s="11" t="s">
        <v>22</v>
      </c>
      <c r="B84" s="12">
        <f>SUM(B73:B83)+0.1</f>
        <v>1266215.7</v>
      </c>
      <c r="C84" s="12">
        <f>SUM(C73:C83)</f>
        <v>165693.09999999998</v>
      </c>
      <c r="D84" s="43">
        <f>C84/B84</f>
        <v>0.13085693061616593</v>
      </c>
      <c r="F84" s="1"/>
      <c r="G84" s="1"/>
      <c r="I84" s="47"/>
    </row>
    <row r="85" spans="1:4" ht="12.75">
      <c r="A85" s="2"/>
      <c r="B85" s="2"/>
      <c r="C85" s="40"/>
      <c r="D85" s="2"/>
    </row>
    <row r="86" spans="1:4" ht="12.75">
      <c r="A86" s="2"/>
      <c r="B86" s="50"/>
      <c r="C86" s="50"/>
      <c r="D86" s="2"/>
    </row>
    <row r="87" spans="1:4" ht="12.75">
      <c r="A87" s="2" t="s">
        <v>81</v>
      </c>
      <c r="B87" s="14"/>
      <c r="C87" s="14"/>
      <c r="D87" s="2"/>
    </row>
    <row r="88" spans="1:4" ht="12.75">
      <c r="A88" s="2" t="s">
        <v>20</v>
      </c>
      <c r="B88" s="15" t="s">
        <v>88</v>
      </c>
      <c r="C88" s="2"/>
      <c r="D88" s="2"/>
    </row>
    <row r="89" spans="1:4" ht="12.75">
      <c r="A89" s="2" t="s">
        <v>17</v>
      </c>
      <c r="B89" s="15" t="s">
        <v>89</v>
      </c>
      <c r="C89" s="2"/>
      <c r="D89" s="2"/>
    </row>
    <row r="90" spans="1:4" ht="12.75">
      <c r="A90" s="2" t="s">
        <v>23</v>
      </c>
      <c r="B90" s="15" t="s">
        <v>82</v>
      </c>
      <c r="C90" s="2"/>
      <c r="D90" s="2"/>
    </row>
    <row r="91" spans="1:4" ht="12.75">
      <c r="A91" s="16" t="s">
        <v>16</v>
      </c>
      <c r="B91" s="15" t="s">
        <v>90</v>
      </c>
      <c r="C91" s="2"/>
      <c r="D91" s="2"/>
    </row>
    <row r="92" spans="1:4" ht="12.75">
      <c r="A92" s="17" t="s">
        <v>53</v>
      </c>
      <c r="B92" s="15" t="s">
        <v>91</v>
      </c>
      <c r="C92" s="2"/>
      <c r="D92" s="2"/>
    </row>
    <row r="93" spans="1:4" ht="12.75">
      <c r="A93" s="18" t="s">
        <v>24</v>
      </c>
      <c r="B93" s="15" t="s">
        <v>92</v>
      </c>
      <c r="C93" s="2"/>
      <c r="D93" s="2"/>
    </row>
    <row r="94" spans="1:4" ht="12.75">
      <c r="A94" s="18" t="s">
        <v>18</v>
      </c>
      <c r="B94" s="15" t="s">
        <v>93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65</v>
      </c>
      <c r="B96" s="15" t="s">
        <v>95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19</v>
      </c>
      <c r="B99" s="2"/>
      <c r="C99" s="2"/>
      <c r="D99" s="2"/>
    </row>
    <row r="103" spans="2:3" ht="12.75">
      <c r="B103" s="47"/>
      <c r="C103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2020-04-02T05:06:46Z</cp:lastPrinted>
  <dcterms:created xsi:type="dcterms:W3CDTF">1996-10-08T23:32:33Z</dcterms:created>
  <dcterms:modified xsi:type="dcterms:W3CDTF">2020-04-02T05:07:15Z</dcterms:modified>
  <cp:category/>
  <cp:version/>
  <cp:contentType/>
  <cp:contentStatus/>
</cp:coreProperties>
</file>