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<sst xmlns="http://schemas.openxmlformats.org/spreadsheetml/2006/main" count="104" uniqueCount="95">
  <si>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</si>
  <si>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</si>
  <si>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</si>
  <si>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</si>
  <si>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</si>
  <si>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</si>
  <si>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</si>
  <si>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</si>
  <si>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</si>
  <si>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</si>
  <si>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</si>
  <si>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</si>
  <si>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</si>
  <si>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</si>
  <si>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</si>
  <si>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</si>
  <si>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Образование</t>
  </si>
  <si>
    <t>Социальная  политика</t>
  </si>
  <si>
    <t>Численность  работников  бюджетной  сферы:</t>
  </si>
  <si>
    <t>Местная  администрация</t>
  </si>
  <si>
    <t>Всего по бюджетной сфере:</t>
  </si>
  <si>
    <t>Финансовое  управление  администрации  г.Дивногорска</t>
  </si>
  <si>
    <t>Представительный  орган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</si>
  <si>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</si>
  <si>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</si>
  <si>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</si>
  <si>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</si>
  <si>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4 человека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</si>
  <si>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</si>
  <si>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</si>
  <si>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</si>
  <si>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 xml:space="preserve"> 13 человек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</si>
  <si>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</si>
  <si>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</si>
  <si>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</si>
  <si>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</si>
  <si>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</si>
  <si>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</si>
  <si>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</si>
  <si>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</si>
  <si>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</si>
  <si>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</si>
  <si>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</si>
  <si>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</si>
  <si>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</si>
  <si>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</si>
  <si>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</si>
  <si>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</si>
  <si>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</si>
  <si>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</si>
  <si>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</si>
  <si>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</si>
  <si>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</si>
  <si>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</si>
  <si>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</si>
  <si>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</si>
  <si>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</si>
  <si>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</si>
  <si>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</si>
  <si>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</si>
  <si>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</si>
  <si>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</si>
  <si>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</si>
  <si>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</si>
  <si>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</si>
  <si>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</si>
  <si>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</si>
  <si>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</si>
  <si>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</si>
  <si>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</si>
  <si>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</si>
  <si>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 xml:space="preserve">Заработная  плата (КВР 111, 121) </t>
  </si>
  <si>
    <t>Обеспечение пожарной безопасности</t>
  </si>
  <si>
    <t>Дополнительное образование детей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</si>
  <si>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</si>
  <si>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</si>
  <si>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«Социальная поддержка населения муниципального образования город Дивногорск»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</si>
  <si>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</si>
  <si>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</si>
  <si>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</si>
  <si>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</si>
  <si>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</si>
  <si>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</si>
  <si>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</si>
  <si>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</si>
  <si>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</si>
  <si>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70 человек</t>
  </si>
  <si>
    <t>Расходы по разделам и подразделам</t>
  </si>
  <si>
    <t>о ходе исполнения местного бюджета  г.Дивногорска  на 1 марта 2017  года</t>
  </si>
  <si>
    <t>1 519 человек</t>
  </si>
  <si>
    <t xml:space="preserve"> 39 человек</t>
  </si>
  <si>
    <t>2 018 человек</t>
  </si>
  <si>
    <t>284 человека</t>
  </si>
  <si>
    <t>89 человек</t>
  </si>
  <si>
    <t>8 606,1 тыс. рублей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</si>
</sst>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000000"/>
    <numFmt numFmtId="187" formatCode="0.0"/>
    <numFmt numFmtId="188" formatCode="_-* #,##0.0_р_._-;\-* #,##0.0_р_._-;_-* &quot;-&quot;?_р_._-;_-@_-"/>
    <numFmt numFmtId="189" formatCode="_(* #,##0_);_(* \(#,##0\);_(* &quot;-&quot;??_);_(@_)"/>
    <numFmt numFmtId="190" formatCode="0.0%"/>
    <numFmt numFmtId="191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88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0" fontId="4" fillId="0" borderId="10" xfId="60" applyNumberFormat="1" applyFont="1" applyBorder="1" applyAlignment="1">
      <alignment/>
    </xf>
    <xf numFmtId="190" fontId="4" fillId="0" borderId="10" xfId="57" applyNumberFormat="1" applyFont="1" applyBorder="1" applyAlignment="1">
      <alignment/>
    </xf>
    <xf numFmtId="180" fontId="4" fillId="0" borderId="10" xfId="60" applyNumberFormat="1" applyFont="1" applyBorder="1" applyAlignment="1">
      <alignment horizontal="center"/>
    </xf>
    <xf numFmtId="190" fontId="4" fillId="0" borderId="10" xfId="57" applyNumberFormat="1" applyFont="1" applyBorder="1" applyAlignment="1">
      <alignment horizontal="right"/>
    </xf>
    <xf numFmtId="180" fontId="4" fillId="0" borderId="10" xfId="60" applyNumberFormat="1" applyFont="1" applyFill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80" fontId="6" fillId="0" borderId="10" xfId="60" applyNumberFormat="1" applyFont="1" applyBorder="1" applyAlignment="1">
      <alignment/>
    </xf>
    <xf numFmtId="190" fontId="6" fillId="0" borderId="10" xfId="57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0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0" fontId="4" fillId="0" borderId="10" xfId="60" applyNumberFormat="1" applyFont="1" applyBorder="1" applyAlignment="1">
      <alignment wrapText="1"/>
    </xf>
    <xf numFmtId="180" fontId="4" fillId="0" borderId="11" xfId="60" applyNumberFormat="1" applyFont="1" applyBorder="1" applyAlignment="1">
      <alignment/>
    </xf>
    <xf numFmtId="190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191" fontId="6" fillId="0" borderId="10" xfId="0" applyNumberFormat="1" applyFont="1" applyBorder="1" applyAlignment="1">
      <alignment vertical="top"/>
    </xf>
    <xf numFmtId="190" fontId="6" fillId="0" borderId="10" xfId="57" applyNumberFormat="1" applyFont="1" applyBorder="1" applyAlignment="1">
      <alignment vertical="top"/>
    </xf>
    <xf numFmtId="191" fontId="4" fillId="0" borderId="10" xfId="0" applyNumberFormat="1" applyFont="1" applyBorder="1" applyAlignment="1">
      <alignment wrapText="1"/>
    </xf>
    <xf numFmtId="190" fontId="4" fillId="0" borderId="10" xfId="57" applyNumberFormat="1" applyFont="1" applyBorder="1" applyAlignment="1">
      <alignment vertical="top"/>
    </xf>
    <xf numFmtId="191" fontId="6" fillId="0" borderId="10" xfId="0" applyNumberFormat="1" applyFont="1" applyBorder="1" applyAlignment="1">
      <alignment wrapText="1"/>
    </xf>
    <xf numFmtId="191" fontId="6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191" fontId="4" fillId="0" borderId="12" xfId="0" applyNumberFormat="1" applyFont="1" applyBorder="1" applyAlignment="1">
      <alignment wrapText="1"/>
    </xf>
    <xf numFmtId="188" fontId="4" fillId="0" borderId="0" xfId="0" applyNumberFormat="1" applyFont="1" applyAlignment="1">
      <alignment/>
    </xf>
    <xf numFmtId="188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vertical="distributed" wrapText="1"/>
    </xf>
    <xf numFmtId="0" fontId="4" fillId="0" borderId="10" xfId="0" applyFont="1" applyFill="1" applyBorder="1" applyAlignment="1">
      <alignment vertical="distributed"/>
    </xf>
    <xf numFmtId="190" fontId="6" fillId="0" borderId="10" xfId="57" applyNumberFormat="1" applyFont="1" applyBorder="1" applyAlignment="1">
      <alignment/>
    </xf>
    <xf numFmtId="191" fontId="4" fillId="0" borderId="10" xfId="6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7"/>
  <sheetViews>
    <sheetView tabSelected="1" zoomScalePageLayoutView="0" workbookViewId="0" topLeftCell="A73">
      <selection activeCell="I84" sqref="I84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3.57421875" style="0" customWidth="1"/>
    <col min="4" max="4" width="13.421875" style="0" customWidth="1"/>
    <col min="5" max="5" width="16.140625" style="0" customWidth="1"/>
    <col min="6" max="6" width="9.8515625" style="0" bestFit="1" customWidth="1"/>
    <col min="7" max="7" width="10.8515625" style="0" bestFit="1" customWidth="1"/>
    <col min="8" max="8" width="11.8515625" style="0" bestFit="1" customWidth="1"/>
    <col min="9" max="9" width="15.8515625" style="0" customWidth="1"/>
  </cols>
  <sheetData>
    <row r="2" spans="1:4" ht="20.25">
      <c r="A2" s="50" t="s">
        <v>0</v>
      </c>
      <c r="B2" s="50"/>
      <c r="C2" s="50"/>
      <c r="D2" s="50"/>
    </row>
    <row r="3" spans="1:4" ht="17.25" customHeight="1">
      <c r="A3" s="51" t="s">
        <v>88</v>
      </c>
      <c r="B3" s="51"/>
      <c r="C3" s="51"/>
      <c r="D3" s="51"/>
    </row>
    <row r="4" spans="1:4" ht="12.75">
      <c r="A4" s="2"/>
      <c r="B4" s="2"/>
      <c r="C4" s="2"/>
      <c r="D4" s="2" t="s">
        <v>1</v>
      </c>
    </row>
    <row r="5" spans="1:4" ht="12.75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7" t="s">
        <v>6</v>
      </c>
      <c r="B6" s="48"/>
      <c r="C6" s="48"/>
      <c r="D6" s="49"/>
    </row>
    <row r="7" spans="1:4" ht="12.75">
      <c r="A7" s="4" t="s">
        <v>7</v>
      </c>
      <c r="B7" s="5">
        <v>79841</v>
      </c>
      <c r="C7" s="5">
        <v>2496.542</v>
      </c>
      <c r="D7" s="6">
        <f>C7/B7</f>
        <v>0.0312689219824401</v>
      </c>
    </row>
    <row r="8" spans="1:4" ht="12.75">
      <c r="A8" s="5" t="s">
        <v>8</v>
      </c>
      <c r="B8" s="5">
        <v>112815</v>
      </c>
      <c r="C8" s="5">
        <v>14205.248</v>
      </c>
      <c r="D8" s="6">
        <f aca="true" t="shared" si="0" ref="D8:D21">C8/B8</f>
        <v>0.12591630545583476</v>
      </c>
    </row>
    <row r="9" spans="1:4" ht="25.5" customHeight="1">
      <c r="A9" s="20" t="s">
        <v>30</v>
      </c>
      <c r="B9" s="5">
        <v>1333.4</v>
      </c>
      <c r="C9" s="5">
        <v>102.615</v>
      </c>
      <c r="D9" s="6">
        <f t="shared" si="0"/>
        <v>0.07695740212989349</v>
      </c>
    </row>
    <row r="10" spans="1:4" ht="12.75">
      <c r="A10" s="4" t="s">
        <v>9</v>
      </c>
      <c r="B10" s="5">
        <v>9545</v>
      </c>
      <c r="C10" s="5">
        <v>1887.008</v>
      </c>
      <c r="D10" s="6">
        <f t="shared" si="0"/>
        <v>0.19769596647459403</v>
      </c>
    </row>
    <row r="11" spans="1:4" ht="12.75">
      <c r="A11" s="4" t="s">
        <v>10</v>
      </c>
      <c r="B11" s="5">
        <v>46224</v>
      </c>
      <c r="C11" s="5">
        <v>8855.418</v>
      </c>
      <c r="D11" s="6">
        <f t="shared" si="0"/>
        <v>0.19157619418483904</v>
      </c>
    </row>
    <row r="12" spans="1:4" ht="12.75">
      <c r="A12" s="4" t="s">
        <v>11</v>
      </c>
      <c r="B12" s="5">
        <v>5644</v>
      </c>
      <c r="C12" s="5">
        <v>466.272</v>
      </c>
      <c r="D12" s="6">
        <f t="shared" si="0"/>
        <v>0.08261374911410348</v>
      </c>
    </row>
    <row r="13" spans="1:4" ht="27" customHeight="1">
      <c r="A13" s="24" t="s">
        <v>32</v>
      </c>
      <c r="B13" s="21">
        <v>58131</v>
      </c>
      <c r="C13" s="21">
        <v>9027.463</v>
      </c>
      <c r="D13" s="22">
        <f>C13/B13</f>
        <v>0.15529516092962448</v>
      </c>
    </row>
    <row r="14" spans="1:4" ht="12.75">
      <c r="A14" s="5" t="s">
        <v>12</v>
      </c>
      <c r="B14" s="5">
        <v>236.5</v>
      </c>
      <c r="C14" s="9">
        <v>14.365</v>
      </c>
      <c r="D14" s="6">
        <f t="shared" si="0"/>
        <v>0.0607399577167019</v>
      </c>
    </row>
    <row r="15" spans="1:4" ht="25.5">
      <c r="A15" s="23" t="s">
        <v>33</v>
      </c>
      <c r="B15" s="21">
        <v>2937</v>
      </c>
      <c r="C15" s="21">
        <v>118.796</v>
      </c>
      <c r="D15" s="22">
        <f>C15/B15</f>
        <v>0.04044807626830099</v>
      </c>
    </row>
    <row r="16" spans="1:4" ht="25.5" customHeight="1">
      <c r="A16" s="25" t="s">
        <v>34</v>
      </c>
      <c r="B16" s="21">
        <v>4100</v>
      </c>
      <c r="C16" s="21">
        <v>781.745</v>
      </c>
      <c r="D16" s="22">
        <f t="shared" si="0"/>
        <v>0.19066951219512196</v>
      </c>
    </row>
    <row r="17" spans="1:8" ht="12.75">
      <c r="A17" s="4" t="s">
        <v>28</v>
      </c>
      <c r="B17" s="7">
        <v>42</v>
      </c>
      <c r="C17" s="7">
        <v>13.5</v>
      </c>
      <c r="D17" s="8">
        <f>C17/B17</f>
        <v>0.32142857142857145</v>
      </c>
      <c r="H17" s="1"/>
    </row>
    <row r="18" spans="1:4" ht="12.75">
      <c r="A18" s="4" t="s">
        <v>13</v>
      </c>
      <c r="B18" s="5">
        <v>1400</v>
      </c>
      <c r="C18" s="5">
        <v>179.352</v>
      </c>
      <c r="D18" s="6">
        <f t="shared" si="0"/>
        <v>0.12810857142857143</v>
      </c>
    </row>
    <row r="19" spans="1:4" ht="12.75">
      <c r="A19" s="4" t="s">
        <v>23</v>
      </c>
      <c r="B19" s="5">
        <v>400</v>
      </c>
      <c r="C19" s="5">
        <v>1407.895</v>
      </c>
      <c r="D19" s="6">
        <f t="shared" si="0"/>
        <v>3.5197374999999997</v>
      </c>
    </row>
    <row r="20" spans="1:4" ht="12.75">
      <c r="A20" s="4" t="s">
        <v>14</v>
      </c>
      <c r="B20" s="5">
        <v>465295.094</v>
      </c>
      <c r="C20" s="45">
        <v>88649.682</v>
      </c>
      <c r="D20" s="6">
        <f t="shared" si="0"/>
        <v>0.19052356911375473</v>
      </c>
    </row>
    <row r="21" spans="1:6" ht="12.75">
      <c r="A21" s="11" t="s">
        <v>15</v>
      </c>
      <c r="B21" s="12">
        <f>SUM(B7:B20)</f>
        <v>787943.994</v>
      </c>
      <c r="C21" s="12">
        <f>SUM(C7:C20)</f>
        <v>128205.90100000001</v>
      </c>
      <c r="D21" s="13">
        <f t="shared" si="0"/>
        <v>0.1627094082526886</v>
      </c>
      <c r="F21" s="1"/>
    </row>
    <row r="22" spans="1:4" ht="12.75">
      <c r="A22" s="4"/>
      <c r="B22" s="5"/>
      <c r="C22" s="5"/>
      <c r="D22" s="10"/>
    </row>
    <row r="23" spans="1:4" ht="15.75">
      <c r="A23" s="47" t="s">
        <v>87</v>
      </c>
      <c r="B23" s="48"/>
      <c r="C23" s="48"/>
      <c r="D23" s="49"/>
    </row>
    <row r="24" spans="1:4" ht="12.75">
      <c r="A24" s="26" t="s">
        <v>35</v>
      </c>
      <c r="B24" s="32">
        <f>SUM(B25++B26+B27+B28)+B30+B29</f>
        <v>39508.8</v>
      </c>
      <c r="C24" s="32">
        <f>SUM(C25++C26+C27+C28)+C30+C29</f>
        <v>3941.0999999999995</v>
      </c>
      <c r="D24" s="33">
        <f aca="true" t="shared" si="1" ref="D24:D66">C24/B24</f>
        <v>0.09975246021139592</v>
      </c>
    </row>
    <row r="25" spans="1:4" ht="38.25">
      <c r="A25" s="27" t="s">
        <v>36</v>
      </c>
      <c r="B25" s="34">
        <v>1033.2</v>
      </c>
      <c r="C25" s="34">
        <v>116.9</v>
      </c>
      <c r="D25" s="35">
        <f t="shared" si="1"/>
        <v>0.11314363143631437</v>
      </c>
    </row>
    <row r="26" spans="1:4" ht="51">
      <c r="A26" s="27" t="s">
        <v>37</v>
      </c>
      <c r="B26" s="34">
        <v>2990</v>
      </c>
      <c r="C26" s="34">
        <v>312.8</v>
      </c>
      <c r="D26" s="35">
        <f>C26/B26</f>
        <v>0.10461538461538462</v>
      </c>
    </row>
    <row r="27" spans="1:4" ht="51">
      <c r="A27" s="27" t="s">
        <v>38</v>
      </c>
      <c r="B27" s="34">
        <v>23073.4</v>
      </c>
      <c r="C27" s="34">
        <v>2927.7</v>
      </c>
      <c r="D27" s="35">
        <f t="shared" si="1"/>
        <v>0.12688637131935473</v>
      </c>
    </row>
    <row r="28" spans="1:4" ht="38.25">
      <c r="A28" s="27" t="s">
        <v>39</v>
      </c>
      <c r="B28" s="34">
        <v>5661.1</v>
      </c>
      <c r="C28" s="34">
        <v>583.7</v>
      </c>
      <c r="D28" s="35">
        <f t="shared" si="1"/>
        <v>0.10310716998463196</v>
      </c>
    </row>
    <row r="29" spans="1:4" ht="12.75">
      <c r="A29" s="27" t="s">
        <v>40</v>
      </c>
      <c r="B29" s="34">
        <v>6551.1</v>
      </c>
      <c r="C29" s="34">
        <v>0</v>
      </c>
      <c r="D29" s="35">
        <f t="shared" si="1"/>
        <v>0</v>
      </c>
    </row>
    <row r="30" spans="1:4" ht="12.75">
      <c r="A30" s="27" t="s">
        <v>41</v>
      </c>
      <c r="B30" s="34">
        <v>200</v>
      </c>
      <c r="C30" s="34">
        <v>0</v>
      </c>
      <c r="D30" s="35">
        <f t="shared" si="1"/>
        <v>0</v>
      </c>
    </row>
    <row r="31" spans="1:4" ht="12.75">
      <c r="A31" s="28" t="s">
        <v>29</v>
      </c>
      <c r="B31" s="36">
        <f>B32</f>
        <v>2357.7</v>
      </c>
      <c r="C31" s="36">
        <f>C32</f>
        <v>216.1</v>
      </c>
      <c r="D31" s="33">
        <f t="shared" si="1"/>
        <v>0.0916571234677864</v>
      </c>
    </row>
    <row r="32" spans="1:4" ht="12.75">
      <c r="A32" s="27" t="s">
        <v>42</v>
      </c>
      <c r="B32" s="34">
        <v>2357.7</v>
      </c>
      <c r="C32" s="34">
        <v>216.1</v>
      </c>
      <c r="D32" s="35">
        <f t="shared" si="1"/>
        <v>0.0916571234677864</v>
      </c>
    </row>
    <row r="33" spans="1:4" ht="25.5">
      <c r="A33" s="29" t="s">
        <v>43</v>
      </c>
      <c r="B33" s="36">
        <f>B34+B35</f>
        <v>2391.2999999999997</v>
      </c>
      <c r="C33" s="36">
        <f>C34+C35</f>
        <v>212.2</v>
      </c>
      <c r="D33" s="33">
        <f t="shared" si="1"/>
        <v>0.08873834316062393</v>
      </c>
    </row>
    <row r="34" spans="1:4" ht="38.25">
      <c r="A34" s="25" t="s">
        <v>44</v>
      </c>
      <c r="B34" s="34">
        <v>2301.1</v>
      </c>
      <c r="C34" s="34">
        <v>212.2</v>
      </c>
      <c r="D34" s="35">
        <f t="shared" si="1"/>
        <v>0.09221676589457216</v>
      </c>
    </row>
    <row r="35" spans="1:4" ht="12.75">
      <c r="A35" s="38" t="s">
        <v>72</v>
      </c>
      <c r="B35" s="39">
        <v>90.2</v>
      </c>
      <c r="C35" s="39">
        <v>0</v>
      </c>
      <c r="D35" s="35">
        <f t="shared" si="1"/>
        <v>0</v>
      </c>
    </row>
    <row r="36" spans="1:4" ht="12.75">
      <c r="A36" s="30" t="s">
        <v>45</v>
      </c>
      <c r="B36" s="37">
        <f>SUM(B37:B37)+B39+B38</f>
        <v>40557.5</v>
      </c>
      <c r="C36" s="37">
        <f>SUM(C37:C37)+C39+C38</f>
        <v>0</v>
      </c>
      <c r="D36" s="33">
        <f t="shared" si="1"/>
        <v>0</v>
      </c>
    </row>
    <row r="37" spans="1:4" ht="12.75">
      <c r="A37" s="27" t="s">
        <v>46</v>
      </c>
      <c r="B37" s="34">
        <v>12588.9</v>
      </c>
      <c r="C37" s="34">
        <v>0</v>
      </c>
      <c r="D37" s="35">
        <f t="shared" si="1"/>
        <v>0</v>
      </c>
    </row>
    <row r="38" spans="1:4" ht="12.75">
      <c r="A38" s="27" t="s">
        <v>47</v>
      </c>
      <c r="B38" s="34">
        <v>25724</v>
      </c>
      <c r="C38" s="34">
        <v>0</v>
      </c>
      <c r="D38" s="35">
        <f t="shared" si="1"/>
        <v>0</v>
      </c>
    </row>
    <row r="39" spans="1:4" ht="12.75">
      <c r="A39" s="31" t="s">
        <v>48</v>
      </c>
      <c r="B39" s="34">
        <v>2244.6</v>
      </c>
      <c r="C39" s="34">
        <v>0</v>
      </c>
      <c r="D39" s="35">
        <f t="shared" si="1"/>
        <v>0</v>
      </c>
    </row>
    <row r="40" spans="1:4" ht="12.75">
      <c r="A40" s="28" t="s">
        <v>25</v>
      </c>
      <c r="B40" s="36">
        <f>B41+B42+B43+B44</f>
        <v>156779</v>
      </c>
      <c r="C40" s="36">
        <f>C41+C42+C43+C44</f>
        <v>30020.800000000003</v>
      </c>
      <c r="D40" s="33">
        <f t="shared" si="1"/>
        <v>0.19148482896306268</v>
      </c>
    </row>
    <row r="41" spans="1:4" ht="12.75">
      <c r="A41" s="27" t="s">
        <v>49</v>
      </c>
      <c r="B41" s="34">
        <v>79948</v>
      </c>
      <c r="C41" s="34">
        <v>24428.2</v>
      </c>
      <c r="D41" s="35">
        <f t="shared" si="1"/>
        <v>0.30555110822034326</v>
      </c>
    </row>
    <row r="42" spans="1:4" ht="12.75">
      <c r="A42" s="27" t="s">
        <v>50</v>
      </c>
      <c r="B42" s="34">
        <v>53205.9</v>
      </c>
      <c r="C42" s="34">
        <v>0</v>
      </c>
      <c r="D42" s="35">
        <f t="shared" si="1"/>
        <v>0</v>
      </c>
    </row>
    <row r="43" spans="1:4" ht="12.75">
      <c r="A43" s="27" t="s">
        <v>51</v>
      </c>
      <c r="B43" s="34">
        <v>11600</v>
      </c>
      <c r="C43" s="34">
        <v>3543.9</v>
      </c>
      <c r="D43" s="35">
        <f t="shared" si="1"/>
        <v>0.3055086206896552</v>
      </c>
    </row>
    <row r="44" spans="1:4" ht="25.5">
      <c r="A44" s="27" t="s">
        <v>52</v>
      </c>
      <c r="B44" s="34">
        <v>12025.1</v>
      </c>
      <c r="C44" s="34">
        <v>2048.7</v>
      </c>
      <c r="D44" s="35">
        <f t="shared" si="1"/>
        <v>0.1703686455829889</v>
      </c>
    </row>
    <row r="45" spans="1:4" ht="12.75">
      <c r="A45" s="28" t="s">
        <v>16</v>
      </c>
      <c r="B45" s="36">
        <f>B46+B47+B49+B50+B48</f>
        <v>458160.4</v>
      </c>
      <c r="C45" s="36">
        <f>C46+C47+C49+C50+C48</f>
        <v>57289.6</v>
      </c>
      <c r="D45" s="33">
        <f t="shared" si="1"/>
        <v>0.125042670645477</v>
      </c>
    </row>
    <row r="46" spans="1:4" ht="12.75">
      <c r="A46" s="27" t="s">
        <v>53</v>
      </c>
      <c r="B46" s="34">
        <v>180150.5</v>
      </c>
      <c r="C46" s="34">
        <v>20354.8</v>
      </c>
      <c r="D46" s="35">
        <f t="shared" si="1"/>
        <v>0.11298775190743295</v>
      </c>
    </row>
    <row r="47" spans="1:4" ht="12.75">
      <c r="A47" s="27" t="s">
        <v>54</v>
      </c>
      <c r="B47" s="34">
        <v>185217.5</v>
      </c>
      <c r="C47" s="34">
        <v>22363</v>
      </c>
      <c r="D47" s="35">
        <f t="shared" si="1"/>
        <v>0.12073913102163672</v>
      </c>
    </row>
    <row r="48" spans="1:4" ht="12.75">
      <c r="A48" s="27" t="s">
        <v>73</v>
      </c>
      <c r="B48" s="34">
        <v>56041</v>
      </c>
      <c r="C48" s="34">
        <v>11174.6</v>
      </c>
      <c r="D48" s="35">
        <f t="shared" si="1"/>
        <v>0.19940043896432968</v>
      </c>
    </row>
    <row r="49" spans="1:4" ht="12.75">
      <c r="A49" s="27" t="s">
        <v>55</v>
      </c>
      <c r="B49" s="34">
        <v>14979.2</v>
      </c>
      <c r="C49" s="34">
        <v>668.1</v>
      </c>
      <c r="D49" s="35">
        <f t="shared" si="1"/>
        <v>0.044601847895748774</v>
      </c>
    </row>
    <row r="50" spans="1:4" ht="12.75">
      <c r="A50" s="27" t="s">
        <v>56</v>
      </c>
      <c r="B50" s="34">
        <v>21772.2</v>
      </c>
      <c r="C50" s="34">
        <v>2729.1</v>
      </c>
      <c r="D50" s="35">
        <f t="shared" si="1"/>
        <v>0.1253479207429658</v>
      </c>
    </row>
    <row r="51" spans="1:4" ht="12.75">
      <c r="A51" s="28" t="s">
        <v>57</v>
      </c>
      <c r="B51" s="36">
        <f>SUM(B52:B53)</f>
        <v>62346.700000000004</v>
      </c>
      <c r="C51" s="36">
        <f>SUM(C52:C53)</f>
        <v>7792.5</v>
      </c>
      <c r="D51" s="33">
        <f t="shared" si="1"/>
        <v>0.12498656705166432</v>
      </c>
    </row>
    <row r="52" spans="1:4" ht="12.75">
      <c r="A52" s="27" t="s">
        <v>58</v>
      </c>
      <c r="B52" s="34">
        <v>60175.8</v>
      </c>
      <c r="C52" s="34">
        <v>7519.7</v>
      </c>
      <c r="D52" s="35">
        <f t="shared" si="1"/>
        <v>0.12496219410460682</v>
      </c>
    </row>
    <row r="53" spans="1:4" ht="25.5">
      <c r="A53" s="27" t="s">
        <v>59</v>
      </c>
      <c r="B53" s="34">
        <v>2170.9</v>
      </c>
      <c r="C53" s="34">
        <v>272.8</v>
      </c>
      <c r="D53" s="35">
        <f t="shared" si="1"/>
        <v>0.12566216776452163</v>
      </c>
    </row>
    <row r="54" spans="1:4" ht="12.75">
      <c r="A54" s="28" t="s">
        <v>60</v>
      </c>
      <c r="B54" s="36">
        <f>B55</f>
        <v>430</v>
      </c>
      <c r="C54" s="36">
        <f>C55</f>
        <v>0</v>
      </c>
      <c r="D54" s="33">
        <f t="shared" si="1"/>
        <v>0</v>
      </c>
    </row>
    <row r="55" spans="1:4" ht="12.75">
      <c r="A55" s="27" t="s">
        <v>61</v>
      </c>
      <c r="B55" s="34">
        <v>430</v>
      </c>
      <c r="C55" s="34">
        <v>0</v>
      </c>
      <c r="D55" s="35">
        <f t="shared" si="1"/>
        <v>0</v>
      </c>
    </row>
    <row r="56" spans="1:4" ht="12.75">
      <c r="A56" s="28" t="s">
        <v>62</v>
      </c>
      <c r="B56" s="36">
        <f>B57+B58+B59+B60+B61</f>
        <v>51339.2</v>
      </c>
      <c r="C56" s="36">
        <f>C57+C58+C59+C60+C61</f>
        <v>4981.3</v>
      </c>
      <c r="D56" s="33">
        <f t="shared" si="1"/>
        <v>0.09702722286284166</v>
      </c>
    </row>
    <row r="57" spans="1:4" ht="12.75">
      <c r="A57" s="27" t="s">
        <v>63</v>
      </c>
      <c r="B57" s="34">
        <v>855.6</v>
      </c>
      <c r="C57" s="34">
        <v>67</v>
      </c>
      <c r="D57" s="35">
        <f t="shared" si="1"/>
        <v>0.0783076203833567</v>
      </c>
    </row>
    <row r="58" spans="1:4" ht="12.75">
      <c r="A58" s="27" t="s">
        <v>64</v>
      </c>
      <c r="B58" s="34">
        <v>20870.4</v>
      </c>
      <c r="C58" s="34">
        <v>2450</v>
      </c>
      <c r="D58" s="35">
        <f t="shared" si="1"/>
        <v>0.11739113768782582</v>
      </c>
    </row>
    <row r="59" spans="1:4" ht="12.75">
      <c r="A59" s="27" t="s">
        <v>65</v>
      </c>
      <c r="B59" s="34">
        <v>8591.8</v>
      </c>
      <c r="C59" s="34">
        <v>800</v>
      </c>
      <c r="D59" s="35">
        <f t="shared" si="1"/>
        <v>0.09311203705859075</v>
      </c>
    </row>
    <row r="60" spans="1:4" ht="12.75">
      <c r="A60" s="27" t="s">
        <v>66</v>
      </c>
      <c r="B60" s="34">
        <v>10123.2</v>
      </c>
      <c r="C60" s="34">
        <v>608.1</v>
      </c>
      <c r="D60" s="35">
        <f t="shared" si="1"/>
        <v>0.06006993835941204</v>
      </c>
    </row>
    <row r="61" spans="1:4" ht="12.75">
      <c r="A61" s="27" t="s">
        <v>67</v>
      </c>
      <c r="B61" s="34">
        <v>10898.2</v>
      </c>
      <c r="C61" s="34">
        <v>1056.2</v>
      </c>
      <c r="D61" s="35">
        <f t="shared" si="1"/>
        <v>0.09691508689508359</v>
      </c>
    </row>
    <row r="62" spans="1:4" ht="12.75">
      <c r="A62" s="28" t="s">
        <v>26</v>
      </c>
      <c r="B62" s="36">
        <f>SUM(B63:B65)</f>
        <v>3100.4</v>
      </c>
      <c r="C62" s="36">
        <f>SUM(C63:C65)</f>
        <v>606.6</v>
      </c>
      <c r="D62" s="33">
        <f t="shared" si="1"/>
        <v>0.1956521739130435</v>
      </c>
    </row>
    <row r="63" spans="1:4" ht="12.75">
      <c r="A63" s="27" t="s">
        <v>68</v>
      </c>
      <c r="B63" s="34">
        <v>668.6</v>
      </c>
      <c r="C63" s="34">
        <v>205.9</v>
      </c>
      <c r="D63" s="35">
        <f t="shared" si="1"/>
        <v>0.3079569249177386</v>
      </c>
    </row>
    <row r="64" spans="1:4" ht="12.75">
      <c r="A64" s="27" t="s">
        <v>69</v>
      </c>
      <c r="B64" s="34">
        <v>855.8</v>
      </c>
      <c r="C64" s="34">
        <v>234.7</v>
      </c>
      <c r="D64" s="35">
        <f t="shared" si="1"/>
        <v>0.27424631923346576</v>
      </c>
    </row>
    <row r="65" spans="1:4" ht="25.5">
      <c r="A65" s="27" t="s">
        <v>70</v>
      </c>
      <c r="B65" s="34">
        <v>1576</v>
      </c>
      <c r="C65" s="34">
        <v>166</v>
      </c>
      <c r="D65" s="35">
        <f t="shared" si="1"/>
        <v>0.10532994923857868</v>
      </c>
    </row>
    <row r="66" spans="1:9" ht="12.75">
      <c r="A66" s="11" t="s">
        <v>24</v>
      </c>
      <c r="B66" s="12">
        <f>B24+B31+B33+B36+B40+B45+B51+B54+B56+B62</f>
        <v>816970.9999999999</v>
      </c>
      <c r="C66" s="12">
        <f>C24+C31+C33+C36+C40+C45+C51+C54+C56+C62</f>
        <v>105060.20000000001</v>
      </c>
      <c r="D66" s="33">
        <f t="shared" si="1"/>
        <v>0.12859722070918064</v>
      </c>
      <c r="H66" s="1"/>
      <c r="I66" s="1"/>
    </row>
    <row r="67" spans="1:4" ht="12.75">
      <c r="A67" s="11"/>
      <c r="B67" s="12"/>
      <c r="C67" s="12"/>
      <c r="D67" s="44"/>
    </row>
    <row r="68" spans="1:4" ht="15.75">
      <c r="A68" s="46" t="s">
        <v>74</v>
      </c>
      <c r="B68" s="46"/>
      <c r="C68" s="46"/>
      <c r="D68" s="46"/>
    </row>
    <row r="69" spans="1:4" ht="12.75">
      <c r="A69" s="3" t="s">
        <v>2</v>
      </c>
      <c r="B69" s="3" t="s">
        <v>3</v>
      </c>
      <c r="C69" s="3" t="s">
        <v>4</v>
      </c>
      <c r="D69" s="3" t="s">
        <v>5</v>
      </c>
    </row>
    <row r="70" spans="1:4" ht="25.5">
      <c r="A70" s="42" t="s">
        <v>75</v>
      </c>
      <c r="B70" s="4">
        <v>438623.2</v>
      </c>
      <c r="C70" s="41">
        <v>54425</v>
      </c>
      <c r="D70" s="6">
        <f>C70/B70</f>
        <v>0.12408144393639005</v>
      </c>
    </row>
    <row r="71" spans="1:4" ht="38.25">
      <c r="A71" s="42" t="s">
        <v>76</v>
      </c>
      <c r="B71" s="4">
        <v>32717</v>
      </c>
      <c r="C71" s="41">
        <v>3573.3</v>
      </c>
      <c r="D71" s="6">
        <f aca="true" t="shared" si="2" ref="D71:D81">C71/B71</f>
        <v>0.10921844912430848</v>
      </c>
    </row>
    <row r="72" spans="1:4" ht="38.25">
      <c r="A72" s="42" t="s">
        <v>77</v>
      </c>
      <c r="B72" s="4">
        <v>79472.5</v>
      </c>
      <c r="C72" s="41">
        <v>9831.8</v>
      </c>
      <c r="D72" s="6">
        <f t="shared" si="2"/>
        <v>0.12371323413759476</v>
      </c>
    </row>
    <row r="73" spans="1:4" ht="38.25">
      <c r="A73" s="42" t="s">
        <v>78</v>
      </c>
      <c r="B73" s="4">
        <v>22534</v>
      </c>
      <c r="C73" s="41">
        <v>2840.1</v>
      </c>
      <c r="D73" s="6">
        <f t="shared" si="2"/>
        <v>0.1260362119463921</v>
      </c>
    </row>
    <row r="74" spans="1:4" ht="51">
      <c r="A74" s="42" t="s">
        <v>79</v>
      </c>
      <c r="B74" s="4">
        <v>88680.7</v>
      </c>
      <c r="C74" s="41">
        <v>25650.1</v>
      </c>
      <c r="D74" s="6">
        <f t="shared" si="2"/>
        <v>0.28924106372638014</v>
      </c>
    </row>
    <row r="75" spans="1:4" ht="25.5">
      <c r="A75" s="42" t="s">
        <v>80</v>
      </c>
      <c r="B75" s="4">
        <v>200</v>
      </c>
      <c r="C75" s="41">
        <v>0</v>
      </c>
      <c r="D75" s="6">
        <f t="shared" si="2"/>
        <v>0</v>
      </c>
    </row>
    <row r="76" spans="1:4" ht="38.25">
      <c r="A76" s="42" t="s">
        <v>81</v>
      </c>
      <c r="B76" s="4">
        <f>27659.1+10653.8</f>
        <v>38312.899999999994</v>
      </c>
      <c r="C76" s="41">
        <v>0</v>
      </c>
      <c r="D76" s="6">
        <f t="shared" si="2"/>
        <v>0</v>
      </c>
    </row>
    <row r="77" spans="1:7" ht="63.75">
      <c r="A77" s="42" t="s">
        <v>82</v>
      </c>
      <c r="B77" s="4">
        <v>74364.2</v>
      </c>
      <c r="C77" s="41">
        <v>4582.9</v>
      </c>
      <c r="D77" s="6">
        <f t="shared" si="2"/>
        <v>0.06162777250343579</v>
      </c>
      <c r="G77" s="1"/>
    </row>
    <row r="78" spans="1:4" ht="25.5">
      <c r="A78" s="42" t="s">
        <v>83</v>
      </c>
      <c r="B78" s="4">
        <v>5661.1</v>
      </c>
      <c r="C78" s="41">
        <v>583.7</v>
      </c>
      <c r="D78" s="6">
        <f t="shared" si="2"/>
        <v>0.10310716998463196</v>
      </c>
    </row>
    <row r="79" spans="1:4" ht="38.25">
      <c r="A79" s="42" t="s">
        <v>84</v>
      </c>
      <c r="B79" s="4">
        <v>400</v>
      </c>
      <c r="C79" s="41">
        <v>0</v>
      </c>
      <c r="D79" s="6">
        <f t="shared" si="2"/>
        <v>0</v>
      </c>
    </row>
    <row r="80" spans="1:4" ht="12.75">
      <c r="A80" s="43" t="s">
        <v>85</v>
      </c>
      <c r="B80" s="4">
        <v>36005.4</v>
      </c>
      <c r="C80" s="41">
        <v>3573.3</v>
      </c>
      <c r="D80" s="6">
        <f t="shared" si="2"/>
        <v>0.09924344681631089</v>
      </c>
    </row>
    <row r="81" spans="1:4" ht="12.75">
      <c r="A81" s="11" t="s">
        <v>24</v>
      </c>
      <c r="B81" s="11">
        <f>SUM(B70:B80)</f>
        <v>816970.9999999999</v>
      </c>
      <c r="C81" s="11">
        <f>SUM(C70:C80)</f>
        <v>105060.20000000001</v>
      </c>
      <c r="D81" s="44">
        <f t="shared" si="2"/>
        <v>0.12859722070918064</v>
      </c>
    </row>
    <row r="82" spans="1:4" ht="12.75">
      <c r="A82" s="2"/>
      <c r="B82" s="2"/>
      <c r="C82" s="40"/>
      <c r="D82" s="2"/>
    </row>
    <row r="83" spans="1:4" ht="12.75">
      <c r="A83" s="2"/>
      <c r="B83" s="2"/>
      <c r="C83" s="40"/>
      <c r="D83" s="2"/>
    </row>
    <row r="84" spans="1:4" ht="12.75">
      <c r="A84" s="2" t="s">
        <v>18</v>
      </c>
      <c r="B84" s="14"/>
      <c r="C84" s="14"/>
      <c r="D84" s="2"/>
    </row>
    <row r="85" spans="1:4" ht="12.75">
      <c r="A85" s="2" t="s">
        <v>22</v>
      </c>
      <c r="B85" s="15" t="s">
        <v>27</v>
      </c>
      <c r="C85" s="2"/>
      <c r="D85" s="2"/>
    </row>
    <row r="86" spans="1:4" ht="12.75">
      <c r="A86" s="2" t="s">
        <v>19</v>
      </c>
      <c r="B86" s="15" t="s">
        <v>86</v>
      </c>
      <c r="C86" s="2"/>
      <c r="D86" s="2"/>
    </row>
    <row r="87" spans="1:4" ht="12.75">
      <c r="A87" s="2" t="s">
        <v>25</v>
      </c>
      <c r="B87" s="15" t="s">
        <v>90</v>
      </c>
      <c r="C87" s="2"/>
      <c r="D87" s="2"/>
    </row>
    <row r="88" spans="1:4" ht="12.75">
      <c r="A88" s="16" t="s">
        <v>16</v>
      </c>
      <c r="B88" s="15" t="s">
        <v>89</v>
      </c>
      <c r="C88" s="2"/>
      <c r="D88" s="2"/>
    </row>
    <row r="89" spans="1:4" ht="12.75">
      <c r="A89" s="17" t="s">
        <v>58</v>
      </c>
      <c r="B89" s="15" t="s">
        <v>92</v>
      </c>
      <c r="C89" s="2"/>
      <c r="D89" s="2"/>
    </row>
    <row r="90" spans="1:4" ht="12.75">
      <c r="A90" s="16" t="s">
        <v>17</v>
      </c>
      <c r="B90" s="15" t="s">
        <v>93</v>
      </c>
      <c r="C90" s="2"/>
      <c r="D90" s="2"/>
    </row>
    <row r="91" spans="1:4" ht="12.75">
      <c r="A91" s="18" t="s">
        <v>26</v>
      </c>
      <c r="B91" s="15" t="s">
        <v>31</v>
      </c>
      <c r="C91" s="2"/>
      <c r="D91" s="2"/>
    </row>
    <row r="92" spans="1:4" ht="12.75">
      <c r="A92" s="18" t="s">
        <v>20</v>
      </c>
      <c r="B92" s="15" t="s">
        <v>91</v>
      </c>
      <c r="C92" s="2"/>
      <c r="D92" s="2"/>
    </row>
    <row r="93" spans="1:4" ht="12.75">
      <c r="A93" s="18"/>
      <c r="B93" s="15"/>
      <c r="C93" s="2"/>
      <c r="D93" s="2"/>
    </row>
    <row r="94" spans="1:4" ht="12.75">
      <c r="A94" s="19" t="s">
        <v>71</v>
      </c>
      <c r="B94" s="15" t="s">
        <v>94</v>
      </c>
      <c r="C94" s="2"/>
      <c r="D94" s="2"/>
    </row>
    <row r="95" spans="1:4" ht="12.75">
      <c r="A95" s="2"/>
      <c r="B95" s="2"/>
      <c r="C95" s="2"/>
      <c r="D95" s="2"/>
    </row>
    <row r="96" spans="1:4" ht="12.75">
      <c r="A96" s="2"/>
      <c r="B96" s="2"/>
      <c r="C96" s="2"/>
      <c r="D96" s="2"/>
    </row>
    <row r="97" spans="1:4" ht="12.75">
      <c r="A97" s="2" t="s">
        <v>21</v>
      </c>
      <c r="B97" s="2"/>
      <c r="C97" s="2"/>
      <c r="D97" s="2"/>
    </row>
  </sheetData>
  <sheetProtection/>
  <mergeCells count="5">
    <mergeCell ref="A68:D68"/>
    <mergeCell ref="A23:D23"/>
    <mergeCell ref="A6:D6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Юлия В. Просвирнина</cp:lastModifiedBy>
  <cp:lastPrinted>2017-03-15T07:52:04Z</cp:lastPrinted>
  <dcterms:created xsi:type="dcterms:W3CDTF">1996-10-08T23:32:33Z</dcterms:created>
  <dcterms:modified xsi:type="dcterms:W3CDTF">2017-03-15T07:52:09Z</dcterms:modified>
  <cp:category/>
  <cp:version/>
  <cp:contentType/>
  <cp:contentStatus/>
</cp:coreProperties>
</file>