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  <externalReference r:id="rId6"/>
  </externalReferences>
  <calcPr calcId="124519"/>
</workbook>
</file>

<file path=xl/calcChain.xml><?xml version="1.0" encoding="utf-8"?>
<calcChain xmlns="http://schemas.openxmlformats.org/spreadsheetml/2006/main">
  <c r="H28" i="1"/>
  <c r="I28"/>
  <c r="J28"/>
  <c r="H9"/>
  <c r="H11"/>
  <c r="H13"/>
  <c r="H30"/>
  <c r="G9"/>
  <c r="J9" s="1"/>
  <c r="J10" s="1"/>
  <c r="J30"/>
  <c r="H10"/>
  <c r="G13"/>
  <c r="J13" s="1"/>
  <c r="J14" s="1"/>
  <c r="G11"/>
  <c r="I11" s="1"/>
  <c r="I12" s="1"/>
  <c r="F11"/>
  <c r="E11"/>
  <c r="I30"/>
  <c r="E17"/>
  <c r="F17"/>
  <c r="H17"/>
  <c r="I17"/>
  <c r="J17"/>
  <c r="D17"/>
  <c r="G14"/>
  <c r="G10"/>
  <c r="E14"/>
  <c r="F14"/>
  <c r="D14"/>
  <c r="E12"/>
  <c r="F12"/>
  <c r="D12"/>
  <c r="E10"/>
  <c r="F10"/>
  <c r="D10"/>
  <c r="H14" l="1"/>
  <c r="I13"/>
  <c r="I14" s="1"/>
  <c r="I9"/>
  <c r="I10" s="1"/>
  <c r="I18" s="1"/>
  <c r="H12"/>
  <c r="J11"/>
  <c r="J12" s="1"/>
  <c r="G12"/>
  <c r="J18"/>
  <c r="H18" l="1"/>
</calcChain>
</file>

<file path=xl/sharedStrings.xml><?xml version="1.0" encoding="utf-8"?>
<sst xmlns="http://schemas.openxmlformats.org/spreadsheetml/2006/main" count="106" uniqueCount="44">
  <si>
    <t>Наименование услуги и уникальный номер реестровой записи</t>
  </si>
  <si>
    <t>Ед. изм. объема услуги</t>
  </si>
  <si>
    <t>Базовый норматив затрат на единицу объема</t>
  </si>
  <si>
    <t>в соответствии с перечнем</t>
  </si>
  <si>
    <t>в рублях</t>
  </si>
  <si>
    <t>Всего:</t>
  </si>
  <si>
    <t>Наименование учреждения</t>
  </si>
  <si>
    <t>Нормативные затраты на оказание муниципальной услуги (работы)</t>
  </si>
  <si>
    <t>в соответствии с реестром</t>
  </si>
  <si>
    <t>по ОКЕИ</t>
  </si>
  <si>
    <t>Значение объема муниципальной услуги (работы)</t>
  </si>
  <si>
    <t>2016 год</t>
  </si>
  <si>
    <t>2017 год</t>
  </si>
  <si>
    <t>2018 год</t>
  </si>
  <si>
    <t>Нормативные затраты на оказание муниципальных услуг (работ) на 2016-2018 гг</t>
  </si>
  <si>
    <t>в натуральных показателях</t>
  </si>
  <si>
    <t>Спортивная подготовка по олимпийским видам спорта</t>
  </si>
  <si>
    <t>человек</t>
  </si>
  <si>
    <t>МБОУ ДО "ДЮСШ"</t>
  </si>
  <si>
    <t>Итого услуга 1</t>
  </si>
  <si>
    <t>Итого услуга 2</t>
  </si>
  <si>
    <t>Итого услуга 3</t>
  </si>
  <si>
    <t>Обеспечение участия  лиц,проходящих спортивную подготовку,в спортивных соревнованиях</t>
  </si>
  <si>
    <t>х</t>
  </si>
  <si>
    <t>Итого работа 1</t>
  </si>
  <si>
    <t>Всего</t>
  </si>
  <si>
    <t>МАУ МЦ "Дивный"</t>
  </si>
  <si>
    <t>Единица</t>
  </si>
  <si>
    <t>Органиция мероприятий в сфере молодежной политики,направленных на гражданское и патриотическое воспитание молодежи,воспитание толерантности в молодежной среде,формирование правовых,культурных и нравственных ценностей среди молодежи</t>
  </si>
  <si>
    <t>Штук</t>
  </si>
  <si>
    <t>штук</t>
  </si>
  <si>
    <t>Организация мероприятий в сфере молодежной политики,направленных на формирование системы развития талантливой и инициативной молодежи,создание условий для самореализации подростков и молодежи,развитие творческого,профессионального,интеллектуального потенциалов подростков и молодежи (работа)</t>
  </si>
  <si>
    <t>Организация мероприятий в сфере молодежной политики,направленных на вовлечение молодежи в инновационную,предпринимательскую,а также на развитие гражданской  активности молодежи и формирование здорового образа жизни(работа)</t>
  </si>
  <si>
    <t>Обеспечение участия спортивных сборных команд в спортивных мероприятиях(работа)</t>
  </si>
  <si>
    <t>Организация и проведение физкультурных и спортивных мероприятий в рамках Всероссийского физкультурно- спортивного комплекса "Готов к труду и обороне"(работа)</t>
  </si>
  <si>
    <t>Организация и проведениеофициальных спортивных мероприятий(работа)</t>
  </si>
  <si>
    <t>Организация и проведение официальных физкультурных (физкультурно-оздоровительных) мероприятий(работа)</t>
  </si>
  <si>
    <t>Обеспечение доступа к объекта спорта(работа)</t>
  </si>
  <si>
    <t>Проведение занятий физкультурно-спортивной направленности по месту проживания граждан(работа)</t>
  </si>
  <si>
    <t>МФОАУ "Дельфин"</t>
  </si>
  <si>
    <t>Реализация дополнительных предпрофессиональных программ в области физической культуры и спорта</t>
  </si>
  <si>
    <t>Реализация дополнительных  общеразвивающих программ</t>
  </si>
  <si>
    <t>Приложение 1</t>
  </si>
  <si>
    <t xml:space="preserve">к Приказу от .04.2016г. №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</si>
</sst>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2DCDB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2" borderId="1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vertical="center" wrapText="1" readingOrder="1"/>
    </xf>
    <xf numFmtId="0" fontId="4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wrapText="1"/>
    </xf>
    <xf numFmtId="0" fontId="2" fillId="0" borderId="4" xfId="0" applyFont="1" applyFill="1" applyBorder="1" applyAlignment="1">
      <alignment horizontal="left" vertical="center" wrapText="1" readingOrder="1"/>
    </xf>
    <xf numFmtId="0" fontId="2" fillId="2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 readingOrder="1"/>
    </xf>
    <xf numFmtId="0" fontId="2" fillId="0" borderId="1" xfId="0" applyFont="1" applyFill="1" applyBorder="1" applyAlignment="1">
      <alignment horizontal="right" vertical="center" wrapText="1" readingOrder="1"/>
    </xf>
    <xf numFmtId="0" fontId="6" fillId="0" borderId="1" xfId="0" applyFont="1" applyFill="1" applyBorder="1" applyAlignment="1">
      <alignment horizontal="right" vertical="center" wrapText="1" readingOrder="1"/>
    </xf>
    <xf numFmtId="2" fontId="2" fillId="0" borderId="1" xfId="0" applyNumberFormat="1" applyFont="1" applyFill="1" applyBorder="1" applyAlignment="1">
      <alignment horizontal="right" vertical="center" wrapText="1" readingOrder="1"/>
    </xf>
    <xf numFmtId="0" fontId="2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right" vertical="center" wrapText="1"/>
    </xf>
    <xf numFmtId="0" fontId="7" fillId="0" borderId="1" xfId="0" applyFont="1" applyBorder="1"/>
    <xf numFmtId="2" fontId="7" fillId="0" borderId="1" xfId="0" applyNumberFormat="1" applyFont="1" applyBorder="1"/>
    <xf numFmtId="2" fontId="1" fillId="0" borderId="1" xfId="0" applyNumberFormat="1" applyFont="1" applyBorder="1"/>
    <xf numFmtId="0" fontId="1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7" fillId="0" borderId="1" xfId="0" applyFont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 wrapText="1" readingOrder="1"/>
    </xf>
    <xf numFmtId="2" fontId="0" fillId="0" borderId="1" xfId="0" applyNumberFormat="1" applyBorder="1" applyAlignment="1">
      <alignment horizontal="right" vertical="center"/>
    </xf>
    <xf numFmtId="2" fontId="2" fillId="2" borderId="1" xfId="0" applyNumberFormat="1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2" fontId="1" fillId="0" borderId="0" xfId="0" applyNumberFormat="1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left" vertical="center" wrapText="1" readingOrder="1"/>
    </xf>
    <xf numFmtId="0" fontId="2" fillId="0" borderId="3" xfId="0" applyFont="1" applyFill="1" applyBorder="1" applyAlignment="1">
      <alignment horizontal="left" vertical="center" wrapText="1" readingOrder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 readingOrder="1"/>
    </xf>
    <xf numFmtId="0" fontId="2" fillId="2" borderId="2" xfId="0" applyFont="1" applyFill="1" applyBorder="1" applyAlignment="1">
      <alignment horizontal="center" vertical="center" wrapText="1" readingOrder="1"/>
    </xf>
    <xf numFmtId="0" fontId="2" fillId="2" borderId="3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center" vertical="center" wrapText="1" readingOrder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7;&#1087;&#1086;&#1088;&#1090;&#1080;&#1074;&#1085;&#1072;&#1103;%20&#1087;&#1086;&#1076;&#1075;&#1086;&#1090;&#1086;&#1074;&#1082;&#1072;%20&#1087;&#1086;%20&#1086;&#1083;&#1080;&#1084;&#1087;.&#1074;&#1080;&#1076;&#1072;&#1084;%20&#1089;&#1087;&#1086;&#1088;&#1090;&#1072;.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6;&#1077;&#1072;&#1083;&#1080;&#1079;&#1072;&#1094;&#1080;&#1103;%20&#1086;&#1073;&#1097;.&#1087;&#1088;&#1077;&#1076;.&#1087;&#1088;&#1086;&#1075;&#1088;&#1072;&#1084;&#1084;.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3;&#1086;&#1088;&#1084;&#1072;&#1090;&#1080;&#1074;&#1099;%20&#1092;&#1080;&#1085;&#1072;&#1085;&#1089;&#1080;&#1088;&#1086;&#1074;&#1072;&#1085;&#1080;&#1103;/&#1053;&#1086;&#1088;&#1084;&#1072;&#1090;&#1080;&#1074;&#1099;%20&#1089;&#1087;&#1086;&#1088;&#1090;/&#1085;&#1086;&#1088;&#1084;&#1072;&#1090;&#1080;&#1074;&#1099;%20&#1079;&#1072;&#1090;&#1088;&#1072;&#1090;/&#1044;&#1070;&#1057;&#1064;/&#1056;&#1077;&#1072;&#1083;&#1080;&#1079;&#1072;&#1094;&#1080;&#1103;%20&#1076;&#1086;&#1087;&#1086;&#1083;&#1085;&#1080;&#1090;&#1077;&#1083;&#1100;&#1085;&#1099;&#1093;%20&#1086;&#1073;&#1097;&#1077;&#1086;&#1073;&#1088;&#1072;&#1079;&#1086;&#1074;&#1072;&#1090;&#1077;&#1083;&#1100;&#1085;&#1099;&#1093;%20&#1086;&#1073;&#1097;&#1077;&#1088;&#1072;&#1079;&#1074;&#1080;&#1074;&#1072;&#1102;&#1097;&#1080;&#1093;%20&#1087;&#1088;&#1086;&#1075;&#1088;&#1072;&#1084;&#1084;.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 (с реестр.зап.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35066.171702880994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19289.151355846116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 на оплату труда "/>
      <sheetName val="Материальные запасы"/>
      <sheetName val="Затраты на коммунальные услуги"/>
      <sheetName val="Затраты на содержание объектов"/>
      <sheetName val="содержание объектов ОЦДИ"/>
      <sheetName val="Затраты на транспортные услуги"/>
      <sheetName val="Затраты на оплату труда"/>
      <sheetName val="Затраты на прочие"/>
      <sheetName val="Норматив затрат"/>
      <sheetName val="Рабо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K8">
            <v>16300.239456019726</v>
          </cell>
        </row>
      </sheetData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topLeftCell="A25" workbookViewId="0">
      <selection activeCell="G41" sqref="G41"/>
    </sheetView>
  </sheetViews>
  <sheetFormatPr defaultRowHeight="15"/>
  <cols>
    <col min="1" max="1" width="26.7109375" style="1" customWidth="1"/>
    <col min="2" max="2" width="38.42578125" style="1" customWidth="1"/>
    <col min="3" max="3" width="12.85546875" style="1" customWidth="1"/>
    <col min="4" max="4" width="15.28515625" style="1" customWidth="1"/>
    <col min="5" max="5" width="17.5703125" style="1" customWidth="1"/>
    <col min="6" max="6" width="15" style="1" customWidth="1"/>
    <col min="7" max="7" width="16.28515625" style="1" customWidth="1"/>
    <col min="8" max="8" width="15.5703125" style="1" customWidth="1"/>
    <col min="9" max="9" width="16.140625" style="1" customWidth="1"/>
    <col min="10" max="10" width="19.5703125" style="1" customWidth="1"/>
    <col min="11" max="11" width="11.42578125" style="1" bestFit="1" customWidth="1"/>
    <col min="12" max="16384" width="9.140625" style="1"/>
  </cols>
  <sheetData>
    <row r="1" spans="1:10">
      <c r="J1" s="34" t="s">
        <v>42</v>
      </c>
    </row>
    <row r="2" spans="1:10">
      <c r="I2" s="35" t="s">
        <v>43</v>
      </c>
      <c r="J2" s="35"/>
    </row>
    <row r="3" spans="1:10" ht="18.75">
      <c r="A3" s="44" t="s">
        <v>14</v>
      </c>
      <c r="B3" s="44"/>
      <c r="C3" s="44"/>
      <c r="D3" s="44"/>
      <c r="E3" s="44"/>
      <c r="F3" s="44"/>
      <c r="G3" s="44"/>
      <c r="H3" s="44"/>
      <c r="I3" s="44"/>
      <c r="J3" s="44"/>
    </row>
    <row r="6" spans="1:10" ht="71.25" customHeight="1">
      <c r="A6" s="46" t="s">
        <v>6</v>
      </c>
      <c r="B6" s="48" t="s">
        <v>0</v>
      </c>
      <c r="C6" s="46" t="s">
        <v>1</v>
      </c>
      <c r="D6" s="45" t="s">
        <v>10</v>
      </c>
      <c r="E6" s="45"/>
      <c r="F6" s="45"/>
      <c r="G6" s="3" t="s">
        <v>2</v>
      </c>
      <c r="H6" s="45" t="s">
        <v>7</v>
      </c>
      <c r="I6" s="45"/>
      <c r="J6" s="45"/>
    </row>
    <row r="7" spans="1:10" ht="39.75" customHeight="1">
      <c r="A7" s="47"/>
      <c r="B7" s="49"/>
      <c r="C7" s="47"/>
      <c r="D7" s="3" t="s">
        <v>11</v>
      </c>
      <c r="E7" s="3" t="s">
        <v>12</v>
      </c>
      <c r="F7" s="3" t="s">
        <v>13</v>
      </c>
      <c r="G7" s="3" t="s">
        <v>5</v>
      </c>
      <c r="H7" s="3" t="s">
        <v>11</v>
      </c>
      <c r="I7" s="3" t="s">
        <v>12</v>
      </c>
      <c r="J7" s="3" t="s">
        <v>13</v>
      </c>
    </row>
    <row r="8" spans="1:10" ht="47.25" customHeight="1">
      <c r="A8" s="4" t="s">
        <v>3</v>
      </c>
      <c r="B8" s="4" t="s">
        <v>8</v>
      </c>
      <c r="C8" s="4" t="s">
        <v>9</v>
      </c>
      <c r="D8" s="4" t="s">
        <v>15</v>
      </c>
      <c r="E8" s="4" t="s">
        <v>15</v>
      </c>
      <c r="F8" s="4" t="s">
        <v>15</v>
      </c>
      <c r="G8" s="5" t="s">
        <v>4</v>
      </c>
      <c r="H8" s="5" t="s">
        <v>4</v>
      </c>
      <c r="I8" s="5" t="s">
        <v>4</v>
      </c>
      <c r="J8" s="5" t="s">
        <v>4</v>
      </c>
    </row>
    <row r="9" spans="1:10" ht="52.5" customHeight="1">
      <c r="A9" s="41" t="s">
        <v>18</v>
      </c>
      <c r="B9" s="7" t="s">
        <v>16</v>
      </c>
      <c r="C9" s="8" t="s">
        <v>17</v>
      </c>
      <c r="D9" s="14">
        <v>70</v>
      </c>
      <c r="E9" s="14">
        <v>70</v>
      </c>
      <c r="F9" s="14">
        <v>70</v>
      </c>
      <c r="G9" s="13">
        <f>'[1]Норматив затрат (с реестр.зап.)'!$K$8</f>
        <v>35066.171702880994</v>
      </c>
      <c r="H9" s="29">
        <f>F9*G9</f>
        <v>2454632.0192016698</v>
      </c>
      <c r="I9" s="29">
        <f>G9*F9</f>
        <v>2454632.0192016698</v>
      </c>
      <c r="J9" s="29">
        <f>G9*F9</f>
        <v>2454632.0192016698</v>
      </c>
    </row>
    <row r="10" spans="1:10" ht="16.5" customHeight="1">
      <c r="A10" s="42"/>
      <c r="B10" s="10" t="s">
        <v>19</v>
      </c>
      <c r="C10" s="8"/>
      <c r="D10" s="15">
        <f>D9</f>
        <v>70</v>
      </c>
      <c r="E10" s="15">
        <f t="shared" ref="E10:J10" si="0">E9</f>
        <v>70</v>
      </c>
      <c r="F10" s="15">
        <f t="shared" si="0"/>
        <v>70</v>
      </c>
      <c r="G10" s="28">
        <f t="shared" si="0"/>
        <v>35066.171702880994</v>
      </c>
      <c r="H10" s="28">
        <f t="shared" si="0"/>
        <v>2454632.0192016698</v>
      </c>
      <c r="I10" s="28">
        <f t="shared" si="0"/>
        <v>2454632.0192016698</v>
      </c>
      <c r="J10" s="28">
        <f t="shared" si="0"/>
        <v>2454632.0192016698</v>
      </c>
    </row>
    <row r="11" spans="1:10" ht="82.5" customHeight="1">
      <c r="A11" s="42"/>
      <c r="B11" s="9" t="s">
        <v>40</v>
      </c>
      <c r="C11" s="8" t="s">
        <v>17</v>
      </c>
      <c r="D11" s="14">
        <v>595</v>
      </c>
      <c r="E11" s="14">
        <f>D11</f>
        <v>595</v>
      </c>
      <c r="F11" s="14">
        <f>E11</f>
        <v>595</v>
      </c>
      <c r="G11" s="16">
        <f>'[2]Норматив затрат'!$K$8</f>
        <v>19289.151355846116</v>
      </c>
      <c r="H11" s="29">
        <f>G11*F11</f>
        <v>11477045.056728439</v>
      </c>
      <c r="I11" s="29">
        <f>G11*F11</f>
        <v>11477045.056728439</v>
      </c>
      <c r="J11" s="29">
        <f>G11*F11</f>
        <v>11477045.056728439</v>
      </c>
    </row>
    <row r="12" spans="1:10" ht="21.75" customHeight="1">
      <c r="A12" s="42"/>
      <c r="B12" s="10" t="s">
        <v>20</v>
      </c>
      <c r="C12" s="8"/>
      <c r="D12" s="15">
        <f>D11</f>
        <v>595</v>
      </c>
      <c r="E12" s="15">
        <f t="shared" ref="E12:J12" si="1">E11</f>
        <v>595</v>
      </c>
      <c r="F12" s="15">
        <f t="shared" si="1"/>
        <v>595</v>
      </c>
      <c r="G12" s="28">
        <f t="shared" si="1"/>
        <v>19289.151355846116</v>
      </c>
      <c r="H12" s="28">
        <f t="shared" si="1"/>
        <v>11477045.056728439</v>
      </c>
      <c r="I12" s="28">
        <f t="shared" si="1"/>
        <v>11477045.056728439</v>
      </c>
      <c r="J12" s="28">
        <f t="shared" si="1"/>
        <v>11477045.056728439</v>
      </c>
    </row>
    <row r="13" spans="1:10" ht="75" customHeight="1">
      <c r="A13" s="42"/>
      <c r="B13" s="7" t="s">
        <v>41</v>
      </c>
      <c r="C13" s="8" t="s">
        <v>17</v>
      </c>
      <c r="D13" s="14">
        <v>38</v>
      </c>
      <c r="E13" s="14">
        <v>38</v>
      </c>
      <c r="F13" s="14">
        <v>38</v>
      </c>
      <c r="G13" s="13">
        <f>'[3]Норматив затрат'!$K$8</f>
        <v>16300.239456019726</v>
      </c>
      <c r="H13" s="29">
        <f>G13*F13</f>
        <v>619409.09932874958</v>
      </c>
      <c r="I13" s="29">
        <f>F13*G13</f>
        <v>619409.09932874958</v>
      </c>
      <c r="J13" s="29">
        <f>F13*G13</f>
        <v>619409.09932874958</v>
      </c>
    </row>
    <row r="14" spans="1:10" ht="18.75" customHeight="1">
      <c r="A14" s="42"/>
      <c r="B14" s="10" t="s">
        <v>21</v>
      </c>
      <c r="C14" s="8"/>
      <c r="D14" s="15">
        <f>D13</f>
        <v>38</v>
      </c>
      <c r="E14" s="15">
        <f t="shared" ref="E14:J14" si="2">E13</f>
        <v>38</v>
      </c>
      <c r="F14" s="15">
        <f t="shared" si="2"/>
        <v>38</v>
      </c>
      <c r="G14" s="28">
        <f t="shared" si="2"/>
        <v>16300.239456019726</v>
      </c>
      <c r="H14" s="28">
        <f t="shared" si="2"/>
        <v>619409.09932874958</v>
      </c>
      <c r="I14" s="28">
        <f t="shared" si="2"/>
        <v>619409.09932874958</v>
      </c>
      <c r="J14" s="28">
        <f t="shared" si="2"/>
        <v>619409.09932874958</v>
      </c>
    </row>
    <row r="15" spans="1:10" ht="31.5" customHeight="1">
      <c r="A15" s="42"/>
      <c r="B15" s="39" t="s">
        <v>22</v>
      </c>
      <c r="C15" s="11" t="s">
        <v>30</v>
      </c>
      <c r="D15" s="14">
        <v>38</v>
      </c>
      <c r="E15" s="14">
        <v>40</v>
      </c>
      <c r="F15" s="14">
        <v>42</v>
      </c>
      <c r="G15" s="14" t="s">
        <v>23</v>
      </c>
      <c r="H15" s="16">
        <v>74557.73</v>
      </c>
      <c r="I15" s="16">
        <v>74557.73</v>
      </c>
      <c r="J15" s="16">
        <v>74557.73</v>
      </c>
    </row>
    <row r="16" spans="1:10" ht="32.25" customHeight="1">
      <c r="A16" s="42"/>
      <c r="B16" s="40"/>
      <c r="C16" s="12" t="s">
        <v>17</v>
      </c>
      <c r="D16" s="17">
        <v>70</v>
      </c>
      <c r="E16" s="17">
        <v>70</v>
      </c>
      <c r="F16" s="17">
        <v>70</v>
      </c>
      <c r="G16" s="14" t="s">
        <v>23</v>
      </c>
      <c r="H16" s="30">
        <v>55000</v>
      </c>
      <c r="I16" s="30">
        <v>55000</v>
      </c>
      <c r="J16" s="30">
        <v>55000</v>
      </c>
    </row>
    <row r="17" spans="1:11">
      <c r="A17" s="42"/>
      <c r="B17" s="18" t="s">
        <v>24</v>
      </c>
      <c r="C17" s="6"/>
      <c r="D17" s="19">
        <f>D16+D15</f>
        <v>108</v>
      </c>
      <c r="E17" s="19">
        <f t="shared" ref="E17:J17" si="3">E16+E15</f>
        <v>110</v>
      </c>
      <c r="F17" s="19">
        <f t="shared" si="3"/>
        <v>112</v>
      </c>
      <c r="G17" s="15" t="s">
        <v>23</v>
      </c>
      <c r="H17" s="31">
        <f t="shared" si="3"/>
        <v>129557.73</v>
      </c>
      <c r="I17" s="31">
        <f t="shared" si="3"/>
        <v>129557.73</v>
      </c>
      <c r="J17" s="31">
        <f t="shared" si="3"/>
        <v>129557.73</v>
      </c>
    </row>
    <row r="18" spans="1:11">
      <c r="A18" s="43"/>
      <c r="B18" s="20" t="s">
        <v>25</v>
      </c>
      <c r="C18" s="2"/>
      <c r="D18" s="23"/>
      <c r="E18" s="23"/>
      <c r="F18" s="23"/>
      <c r="G18" s="23"/>
      <c r="H18" s="24">
        <f>H17+H14+H12+H10</f>
        <v>14680643.905258859</v>
      </c>
      <c r="I18" s="24">
        <f t="shared" ref="I18:J18" si="4">I17+I14+I12+I10</f>
        <v>14680643.905258859</v>
      </c>
      <c r="J18" s="24">
        <f t="shared" si="4"/>
        <v>14680643.905258859</v>
      </c>
      <c r="K18" s="33"/>
    </row>
    <row r="19" spans="1:11" ht="148.5" customHeight="1">
      <c r="A19" s="36" t="s">
        <v>26</v>
      </c>
      <c r="B19" s="25" t="s">
        <v>31</v>
      </c>
      <c r="C19" s="2" t="s">
        <v>27</v>
      </c>
      <c r="D19" s="23">
        <v>23</v>
      </c>
      <c r="E19" s="23">
        <v>25</v>
      </c>
      <c r="F19" s="23">
        <v>25</v>
      </c>
      <c r="G19" s="23" t="s">
        <v>23</v>
      </c>
      <c r="H19" s="32" t="s">
        <v>23</v>
      </c>
      <c r="I19" s="32" t="s">
        <v>23</v>
      </c>
      <c r="J19" s="32" t="s">
        <v>23</v>
      </c>
    </row>
    <row r="20" spans="1:11" ht="126" customHeight="1">
      <c r="A20" s="37"/>
      <c r="B20" s="26" t="s">
        <v>28</v>
      </c>
      <c r="C20" s="2" t="s">
        <v>27</v>
      </c>
      <c r="D20" s="2">
        <v>18</v>
      </c>
      <c r="E20" s="2">
        <v>20</v>
      </c>
      <c r="F20" s="2">
        <v>20</v>
      </c>
      <c r="G20" s="23" t="s">
        <v>23</v>
      </c>
      <c r="H20" s="32" t="s">
        <v>23</v>
      </c>
      <c r="I20" s="32" t="s">
        <v>23</v>
      </c>
      <c r="J20" s="32" t="s">
        <v>23</v>
      </c>
    </row>
    <row r="21" spans="1:11" ht="109.5" customHeight="1">
      <c r="A21" s="37"/>
      <c r="B21" s="26" t="s">
        <v>32</v>
      </c>
      <c r="C21" s="2" t="s">
        <v>27</v>
      </c>
      <c r="D21" s="2">
        <v>14</v>
      </c>
      <c r="E21" s="2">
        <v>14</v>
      </c>
      <c r="F21" s="2">
        <v>14</v>
      </c>
      <c r="G21" s="23" t="s">
        <v>23</v>
      </c>
      <c r="H21" s="32" t="s">
        <v>23</v>
      </c>
      <c r="I21" s="32" t="s">
        <v>23</v>
      </c>
      <c r="J21" s="32" t="s">
        <v>23</v>
      </c>
    </row>
    <row r="22" spans="1:11" ht="45">
      <c r="A22" s="37"/>
      <c r="B22" s="26" t="s">
        <v>33</v>
      </c>
      <c r="C22" s="2" t="s">
        <v>29</v>
      </c>
      <c r="D22" s="2">
        <v>8</v>
      </c>
      <c r="E22" s="2">
        <v>9</v>
      </c>
      <c r="F22" s="2">
        <v>10</v>
      </c>
      <c r="G22" s="23" t="s">
        <v>23</v>
      </c>
      <c r="H22" s="32" t="s">
        <v>23</v>
      </c>
      <c r="I22" s="32" t="s">
        <v>23</v>
      </c>
      <c r="J22" s="32" t="s">
        <v>23</v>
      </c>
    </row>
    <row r="23" spans="1:11" ht="75">
      <c r="A23" s="37"/>
      <c r="B23" s="26" t="s">
        <v>34</v>
      </c>
      <c r="C23" s="2" t="s">
        <v>29</v>
      </c>
      <c r="D23" s="2">
        <v>6</v>
      </c>
      <c r="E23" s="2">
        <v>7</v>
      </c>
      <c r="F23" s="2">
        <v>8</v>
      </c>
      <c r="G23" s="23" t="s">
        <v>23</v>
      </c>
      <c r="H23" s="32" t="s">
        <v>23</v>
      </c>
      <c r="I23" s="32" t="s">
        <v>23</v>
      </c>
      <c r="J23" s="32" t="s">
        <v>23</v>
      </c>
    </row>
    <row r="24" spans="1:11" ht="30">
      <c r="A24" s="37"/>
      <c r="B24" s="26" t="s">
        <v>35</v>
      </c>
      <c r="C24" s="2" t="s">
        <v>29</v>
      </c>
      <c r="D24" s="2">
        <v>29</v>
      </c>
      <c r="E24" s="2">
        <v>29</v>
      </c>
      <c r="F24" s="2">
        <v>29</v>
      </c>
      <c r="G24" s="23" t="s">
        <v>23</v>
      </c>
      <c r="H24" s="32" t="s">
        <v>23</v>
      </c>
      <c r="I24" s="32" t="s">
        <v>23</v>
      </c>
      <c r="J24" s="32" t="s">
        <v>23</v>
      </c>
    </row>
    <row r="25" spans="1:11" ht="45">
      <c r="A25" s="37"/>
      <c r="B25" s="26" t="s">
        <v>36</v>
      </c>
      <c r="C25" s="2" t="s">
        <v>29</v>
      </c>
      <c r="D25" s="2">
        <v>14</v>
      </c>
      <c r="E25" s="2">
        <v>14</v>
      </c>
      <c r="F25" s="2">
        <v>14</v>
      </c>
      <c r="G25" s="23" t="s">
        <v>23</v>
      </c>
      <c r="H25" s="32" t="s">
        <v>23</v>
      </c>
      <c r="I25" s="32" t="s">
        <v>23</v>
      </c>
      <c r="J25" s="32" t="s">
        <v>23</v>
      </c>
    </row>
    <row r="26" spans="1:11" ht="30">
      <c r="A26" s="37"/>
      <c r="B26" s="26" t="s">
        <v>37</v>
      </c>
      <c r="C26" s="2" t="s">
        <v>17</v>
      </c>
      <c r="D26" s="2">
        <v>8580</v>
      </c>
      <c r="E26" s="2">
        <v>8580</v>
      </c>
      <c r="F26" s="2">
        <v>8580</v>
      </c>
      <c r="G26" s="23" t="s">
        <v>23</v>
      </c>
      <c r="H26" s="32" t="s">
        <v>23</v>
      </c>
      <c r="I26" s="32" t="s">
        <v>23</v>
      </c>
      <c r="J26" s="32" t="s">
        <v>23</v>
      </c>
    </row>
    <row r="27" spans="1:11" ht="45">
      <c r="A27" s="37"/>
      <c r="B27" s="26" t="s">
        <v>38</v>
      </c>
      <c r="C27" s="2" t="s">
        <v>29</v>
      </c>
      <c r="D27" s="2">
        <v>2718</v>
      </c>
      <c r="E27" s="2">
        <v>2718</v>
      </c>
      <c r="F27" s="2">
        <v>2718</v>
      </c>
      <c r="G27" s="23" t="s">
        <v>23</v>
      </c>
      <c r="H27" s="32" t="s">
        <v>23</v>
      </c>
      <c r="I27" s="32" t="s">
        <v>23</v>
      </c>
      <c r="J27" s="32" t="s">
        <v>23</v>
      </c>
    </row>
    <row r="28" spans="1:11">
      <c r="A28" s="37"/>
      <c r="B28" s="20" t="s">
        <v>5</v>
      </c>
      <c r="C28" s="20"/>
      <c r="D28" s="20"/>
      <c r="E28" s="20"/>
      <c r="F28" s="20"/>
      <c r="G28" s="27" t="s">
        <v>23</v>
      </c>
      <c r="H28" s="21">
        <f>7446435.4+240700+434400</f>
        <v>8121535.4000000004</v>
      </c>
      <c r="I28" s="21">
        <f t="shared" ref="I28:J28" si="5">7446435.4+240700+434400</f>
        <v>8121535.4000000004</v>
      </c>
      <c r="J28" s="21">
        <f t="shared" si="5"/>
        <v>8121535.4000000004</v>
      </c>
    </row>
    <row r="29" spans="1:11" ht="30">
      <c r="A29" s="38" t="s">
        <v>39</v>
      </c>
      <c r="B29" s="26" t="s">
        <v>37</v>
      </c>
      <c r="C29" s="2" t="s">
        <v>17</v>
      </c>
      <c r="D29" s="2">
        <v>27620</v>
      </c>
      <c r="E29" s="2">
        <v>27700</v>
      </c>
      <c r="F29" s="2">
        <v>27800</v>
      </c>
      <c r="G29" s="23" t="s">
        <v>23</v>
      </c>
      <c r="H29" s="22">
        <v>5374600</v>
      </c>
      <c r="I29" s="22">
        <v>5374600</v>
      </c>
      <c r="J29" s="22">
        <v>5374600</v>
      </c>
    </row>
    <row r="30" spans="1:11">
      <c r="A30" s="38"/>
      <c r="B30" s="20" t="s">
        <v>5</v>
      </c>
      <c r="C30" s="20"/>
      <c r="D30" s="20"/>
      <c r="E30" s="20"/>
      <c r="F30" s="20"/>
      <c r="G30" s="27"/>
      <c r="H30" s="21">
        <f>H29</f>
        <v>5374600</v>
      </c>
      <c r="I30" s="21">
        <f t="shared" ref="I30:J30" si="6">I29</f>
        <v>5374600</v>
      </c>
      <c r="J30" s="21">
        <f t="shared" si="6"/>
        <v>5374600</v>
      </c>
    </row>
  </sheetData>
  <mergeCells count="11">
    <mergeCell ref="I2:J2"/>
    <mergeCell ref="A19:A28"/>
    <mergeCell ref="A29:A30"/>
    <mergeCell ref="B15:B16"/>
    <mergeCell ref="A9:A18"/>
    <mergeCell ref="A3:J3"/>
    <mergeCell ref="D6:F6"/>
    <mergeCell ref="H6:J6"/>
    <mergeCell ref="A6:A7"/>
    <mergeCell ref="B6:B7"/>
    <mergeCell ref="C6:C7"/>
  </mergeCells>
  <pageMargins left="0.7" right="0.7" top="0.75" bottom="0.75" header="0.3" footer="0.3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2016-04-14T04:05:36Z</dcterms:modified>
</cp:coreProperties>
</file>