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440" windowHeight="9975"/>
  </bookViews>
  <sheets>
    <sheet name="ГДК &quot;Энергетик&quot;" sheetId="1" r:id="rId1"/>
    <sheet name="БМ В.П.Астафьева" sheetId="4" r:id="rId2"/>
    <sheet name="ДГМ" sheetId="5" r:id="rId3"/>
    <sheet name="ДХМ" sheetId="6" r:id="rId4"/>
    <sheet name="ДХШ" sheetId="7" r:id="rId5"/>
    <sheet name="ДШИ" sheetId="8" r:id="rId6"/>
    <sheet name="ЦБС" sheetId="9" r:id="rId7"/>
    <sheet name="ПЦКС" sheetId="10" r:id="rId8"/>
    <sheet name="Лист2" sheetId="2" r:id="rId9"/>
    <sheet name="Лист3" sheetId="3" r:id="rId10"/>
  </sheets>
  <definedNames>
    <definedName name="_xlnm.Print_Area" localSheetId="6">ЦБС!$A$1:$M$62</definedName>
  </definedNames>
  <calcPr calcId="145621"/>
</workbook>
</file>

<file path=xl/calcChain.xml><?xml version="1.0" encoding="utf-8"?>
<calcChain xmlns="http://schemas.openxmlformats.org/spreadsheetml/2006/main">
  <c r="I15" i="10" l="1"/>
  <c r="J14" i="10"/>
  <c r="I14" i="10"/>
  <c r="I13" i="10"/>
  <c r="I12" i="10"/>
  <c r="J12" i="10" s="1"/>
  <c r="I11" i="10"/>
  <c r="I10" i="10"/>
  <c r="J10" i="10" s="1"/>
  <c r="I9" i="10"/>
  <c r="I8" i="10"/>
  <c r="J8" i="10" s="1"/>
  <c r="J29" i="9" l="1"/>
  <c r="I29" i="9"/>
  <c r="I27" i="9"/>
  <c r="I26" i="9"/>
  <c r="J26" i="9" s="1"/>
  <c r="I24" i="9"/>
  <c r="I23" i="9"/>
  <c r="I22" i="9"/>
  <c r="J21" i="9"/>
  <c r="I21" i="9"/>
  <c r="I17" i="9"/>
  <c r="I16" i="9"/>
  <c r="I14" i="9"/>
  <c r="I11" i="9"/>
  <c r="I10" i="9"/>
  <c r="I9" i="9"/>
  <c r="J8" i="9"/>
  <c r="M31" i="9" s="1"/>
  <c r="I8" i="9"/>
  <c r="I33" i="8" l="1"/>
  <c r="I32" i="8"/>
  <c r="J32" i="8" s="1"/>
  <c r="I31" i="8"/>
  <c r="I29" i="8"/>
  <c r="I28" i="8"/>
  <c r="J28" i="8" s="1"/>
  <c r="I27" i="8"/>
  <c r="I24" i="8"/>
  <c r="I22" i="8"/>
  <c r="I21" i="8"/>
  <c r="I18" i="8"/>
  <c r="I17" i="8"/>
  <c r="I16" i="8"/>
  <c r="I15" i="8"/>
  <c r="I13" i="8"/>
  <c r="I12" i="8"/>
  <c r="I11" i="8"/>
  <c r="I10" i="8"/>
  <c r="I9" i="8"/>
  <c r="J8" i="8"/>
  <c r="I8" i="8"/>
  <c r="M34" i="8" l="1"/>
  <c r="I15" i="7" l="1"/>
  <c r="I14" i="7"/>
  <c r="I13" i="7"/>
  <c r="I12" i="7"/>
  <c r="J12" i="7" s="1"/>
  <c r="I11" i="7"/>
  <c r="I10" i="7"/>
  <c r="I9" i="7"/>
  <c r="J8" i="7"/>
  <c r="M16" i="7" s="1"/>
  <c r="I8" i="7"/>
  <c r="I28" i="6" l="1"/>
  <c r="I27" i="6"/>
  <c r="I26" i="6"/>
  <c r="I25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28" i="5" l="1"/>
  <c r="I27" i="5"/>
  <c r="I26" i="5"/>
  <c r="I25" i="5"/>
  <c r="J25" i="5" s="1"/>
  <c r="I24" i="5"/>
  <c r="I23" i="5"/>
  <c r="I22" i="5"/>
  <c r="I21" i="5"/>
  <c r="I20" i="5"/>
  <c r="I19" i="5"/>
  <c r="I18" i="5"/>
  <c r="I17" i="5"/>
  <c r="I16" i="5"/>
  <c r="I15" i="5"/>
  <c r="I14" i="5"/>
  <c r="J14" i="5" s="1"/>
  <c r="I13" i="5"/>
  <c r="I12" i="5"/>
  <c r="I11" i="5"/>
  <c r="I10" i="5"/>
  <c r="I9" i="5"/>
  <c r="I8" i="5"/>
  <c r="J8" i="5" s="1"/>
  <c r="I28" i="4"/>
  <c r="I27" i="4"/>
  <c r="J27" i="4" s="1"/>
  <c r="I26" i="4"/>
  <c r="J24" i="4" s="1"/>
  <c r="I23" i="4"/>
  <c r="I22" i="4"/>
  <c r="I21" i="4"/>
  <c r="J20" i="4" s="1"/>
  <c r="I20" i="4"/>
  <c r="I19" i="4"/>
  <c r="I18" i="4"/>
  <c r="I17" i="4"/>
  <c r="I15" i="4"/>
  <c r="I14" i="4"/>
  <c r="I13" i="4"/>
  <c r="I12" i="4"/>
  <c r="I11" i="4"/>
  <c r="I10" i="4"/>
  <c r="I9" i="4"/>
  <c r="J8" i="4" s="1"/>
  <c r="I8" i="4"/>
  <c r="M29" i="4" l="1"/>
  <c r="I17" i="1" l="1"/>
  <c r="I16" i="1"/>
  <c r="J16" i="1" s="1"/>
  <c r="I15" i="1"/>
  <c r="I13" i="1"/>
  <c r="I12" i="1"/>
  <c r="J12" i="1" s="1"/>
  <c r="I11" i="1"/>
  <c r="J10" i="1" s="1"/>
  <c r="I14" i="1"/>
  <c r="J14" i="1" s="1"/>
  <c r="I9" i="1"/>
  <c r="I8" i="1"/>
  <c r="J8" i="1" s="1"/>
</calcChain>
</file>

<file path=xl/sharedStrings.xml><?xml version="1.0" encoding="utf-8"?>
<sst xmlns="http://schemas.openxmlformats.org/spreadsheetml/2006/main" count="1056" uniqueCount="226">
  <si>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</si>
  <si>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</si>
  <si>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</si>
  <si>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</si>
  <si>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</si>
  <si>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</si>
  <si>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</si>
  <si>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</si>
  <si>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</si>
  <si>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</si>
  <si>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</si>
  <si>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>человек</t>
  </si>
  <si>
    <t>-</t>
  </si>
  <si>
    <t>Отчет по муниципальному заданию</t>
  </si>
  <si>
    <t>единица</t>
  </si>
  <si>
    <t>Показ кинофильмов</t>
  </si>
  <si>
    <t>Организация показа концертов и концертных программ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</si>
  <si>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</si>
  <si>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</si>
  <si>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</si>
  <si>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Численность участников клубных формирований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</si>
  <si>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</si>
  <si>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</si>
  <si>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 xml:space="preserve">Количество мероприятий </t>
  </si>
  <si>
    <t>Итого</t>
  </si>
  <si>
    <t>Отчет о фактическом исполнении муниципального задания</t>
  </si>
  <si>
    <t>Муниципальное бюджетное учреждение культуры Городской Дворец культуры "Энергетик"</t>
  </si>
  <si>
    <t>МБУК ГДК "Энергетик"</t>
  </si>
  <si>
    <t>Организация и проведение мероприятий</t>
  </si>
  <si>
    <t>Культурно-массовые(иные зрелищные мероприятия),очная, количество мероприятий</t>
  </si>
  <si>
    <t>Культурно-массовые(иные зрелищные мероприятия),очная, количество проведенных мероприятий</t>
  </si>
  <si>
    <t>Проведение показа кинофильмов (на закрытой площадке) количество мероприятий</t>
  </si>
  <si>
    <t>Количество зрителей на кинопоказах (на закрытой площадке).количество зрителей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</si>
  <si>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 (в стационарных условиях, на выезде, на гастролях)</t>
  </si>
  <si>
    <t>Директор МБУК ГДК "Энергетик"</t>
  </si>
  <si>
    <t>Е.В. Вечеря</t>
  </si>
  <si>
    <t>Руководитель МСКУ "МЦБ"</t>
  </si>
  <si>
    <t>М.А. Кочанова</t>
  </si>
  <si>
    <t>Сводная оценка выполнения муниципальными учреждениями муниципального задания по показателям (качестваК1, объемаК2)</t>
  </si>
  <si>
    <t>Показатель объема (К2)</t>
  </si>
  <si>
    <t>Показатель качества (К1)</t>
  </si>
  <si>
    <t>по состоянию на 01 января 2018 года</t>
  </si>
  <si>
    <t>Услуга1</t>
  </si>
  <si>
    <t>Услуга2</t>
  </si>
  <si>
    <t>муниципальное задание  выполнено в полном объеме</t>
  </si>
  <si>
    <t>Работа1</t>
  </si>
  <si>
    <t>исп. Сергеева М.М. т. 3-64-54</t>
  </si>
  <si>
    <t>Оценка выполнения муниципальным учреждением муниципального задания по каждой услуге (работе)</t>
  </si>
  <si>
    <t>Оценка итоговая:  муниципальное задание выполнено в полном объеме.</t>
  </si>
  <si>
    <t>Работа2</t>
  </si>
  <si>
    <t>Работа3</t>
  </si>
  <si>
    <t>по состоянию на 1 января 2018 года</t>
  </si>
  <si>
    <t>Муниципальное бюджетное учреждение культуры "Библиотека-музей В.П. Астафьева"</t>
  </si>
  <si>
    <t>Показатель 
качества (К1), объема (К2)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</si>
  <si>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</si>
  <si>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Оценка итоговая </t>
  </si>
  <si>
    <t>МБУК БМА</t>
  </si>
  <si>
    <t>Библиотечное, библиографическое и информационное обслуживание пользователей библиотеки (Услуга 1)</t>
  </si>
  <si>
    <t>Услуга</t>
  </si>
  <si>
    <t>Количество посещений библиотеки (в стационарных условиях)</t>
  </si>
  <si>
    <t>Количество посещений библиотеки (вне стационара)</t>
  </si>
  <si>
    <t>Количество посещений библиотеки (удаленно через сеть интернет)</t>
  </si>
  <si>
    <t>Количество читателей (в стационарных условиях)</t>
  </si>
  <si>
    <t>Количество выданных экземпляров (в стационарных условиях)</t>
  </si>
  <si>
    <t>Количество выполненных справок (в стационарных условиях)</t>
  </si>
  <si>
    <t>Количество читателей (вне стационара)</t>
  </si>
  <si>
    <t>Количество выданных экземпляров (вне стационара)</t>
  </si>
  <si>
    <t>Количество выполненных справок вне стационара)</t>
  </si>
  <si>
    <t>Количество читателей (удаленно через сеть интернет)</t>
  </si>
  <si>
    <t>Количество выполненных справок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</si>
  <si>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 (Услуга 2)</t>
  </si>
  <si>
    <t>Количество представленных полнотекстовых документов и библиографических записей (удаленно через сеть интернет)</t>
  </si>
  <si>
    <t>Количество выполненных справок (Удаленно через сеть интернет)</t>
  </si>
  <si>
    <t>Формирование, учет, изучение, обеспечение физического сохранения и безопасности фондов библиотеки (Работа 1)</t>
  </si>
  <si>
    <t>Работа</t>
  </si>
  <si>
    <t>Количество документов (в стационарных условиях)</t>
  </si>
  <si>
    <t>Количество единиц хранения фондов библиотеки (в стационарных условиях)</t>
  </si>
  <si>
    <t xml:space="preserve"> - </t>
  </si>
  <si>
    <t>Количество новых поступлений (в стационарных условиях)</t>
  </si>
  <si>
    <t>Библиографическая обработка документов и создание каталогов (Работа 2)</t>
  </si>
  <si>
    <t>Количество внесенных записей в бумажные и электронные катлоги (в стационарных условиях)</t>
  </si>
  <si>
    <t>1. К1- оценки выполнения муниципального задания по критерию "качество оказания муниципальных услуг"</t>
  </si>
  <si>
    <t>К1 = SUM К1i/N</t>
  </si>
  <si>
    <t>К1 = (53,1+28,6+24,6+75,0+47,4+28,6+43,5+21,6+37,5+35,0+28,8+100+14,6+25,3)/14 = 40,3</t>
  </si>
  <si>
    <t>Муниципальное задание по К1- перевыполнено</t>
  </si>
  <si>
    <t>2. К2- оценки выполнения муниципальное задание по критерию"количество потребителей муниципальных услуг"</t>
  </si>
  <si>
    <t>К2 = SUM К2i/N</t>
  </si>
  <si>
    <t>К2 = (23,9+34,7+29,5+28,8+100+26,8)/6 = 40,6</t>
  </si>
  <si>
    <t>Муниципальное задание по К2- выполнено в полном объеме</t>
  </si>
  <si>
    <t>ОЦ итоговая- итоговая оценка выполнения муниципального задания на оказание муниципальной услуги</t>
  </si>
  <si>
    <t>ОЦ итоговая = (К1+К2)/2</t>
  </si>
  <si>
    <t>ОЦ итоговая = (40,3+40,6)/2 = 40,5</t>
  </si>
  <si>
    <t>ОЦ итоговая по Услуге 1 = 100%- муниципальное задание по муниципальной услуге выполнено в полном объеме</t>
  </si>
  <si>
    <t>ОЦ итоговая по Услуге 2 = 100% - муниципальное задание по муниципальной услуге выполнено в полном объеме</t>
  </si>
  <si>
    <t>ОЦ итоговая по Работе 1 = 100%-муниципальное задание по муниципальной работе  выполнено в полном объеме</t>
  </si>
  <si>
    <t>ОЦ итоговая по Работе 2 = 100%-муниципальное задание по муниципальной работе  выполнено в полном объеме</t>
  </si>
  <si>
    <t>ВЫВОД: Муниципальное задание выполнено в полном объеме</t>
  </si>
  <si>
    <t>ОЦ итоговая - итоговая оценка выполнения муниципальным учреждением муниципального задания</t>
  </si>
  <si>
    <t>ОЦ итоговая =  = SUM ОЦi/N</t>
  </si>
  <si>
    <t>ОЦ итоговая = (100+100+100+100)/4 =100%</t>
  </si>
  <si>
    <t xml:space="preserve">Директор МБУК БМА </t>
  </si>
  <si>
    <t>В.Н. Виноградова</t>
  </si>
  <si>
    <t>исп.Т.В. Обыденко</t>
  </si>
  <si>
    <t>3-64-54</t>
  </si>
  <si>
    <t>отчет о фактическом исполнении муниципального задания</t>
  </si>
  <si>
    <t>Муниципальное бюджетное учреждение культуры "Дивногорский городской музей"</t>
  </si>
  <si>
    <t xml:space="preserve"> МБУК ДГМ</t>
  </si>
  <si>
    <t>Создание экспозиций (выставок) музеев, организация выездных выставок</t>
  </si>
  <si>
    <t>Показатель объема</t>
  </si>
  <si>
    <t>Способы обслуживания (показ музейных предметов) бесплатно (вне стационара) Количество экспозиций</t>
  </si>
  <si>
    <t>муниципальное задание  выполнено</t>
  </si>
  <si>
    <t>Способы обслуживания (показ музейных предметов) бесплатно (в стационарных условиях) Количество экспозиций</t>
  </si>
  <si>
    <t>Показатель качества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</si>
  <si>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</si>
  <si>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%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</si>
  <si>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</si>
  <si>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</si>
  <si>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</si>
  <si>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Публичный показ музейных предметов, музейных коллекций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</si>
  <si>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</si>
  <si>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</si>
  <si>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</si>
  <si>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</si>
  <si>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</si>
  <si>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</si>
  <si>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</si>
  <si>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</si>
  <si>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</si>
  <si>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</si>
  <si>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</si>
  <si>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</si>
  <si>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</si>
  <si>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Количество мероприятий</t>
  </si>
  <si>
    <t>Оценка итоговая:  муниципальное задание выполнено.</t>
  </si>
  <si>
    <t>Директор МБУК ДГМ</t>
  </si>
  <si>
    <t>А.В.Синицкая</t>
  </si>
  <si>
    <t>Муниципальное бюджетное учреждение культуры "Дивногорский художественный музей"</t>
  </si>
  <si>
    <t>МБУК ДХМ</t>
  </si>
  <si>
    <t xml:space="preserve">Создание экспозиций (выставок) музеев, организация выездных выставок </t>
  </si>
  <si>
    <t>ОЦ итоговая по Услуге 1 = 100% - муниципальное задание  выполнено в полном объеме.</t>
  </si>
  <si>
    <t>ОЦ итоговая по Услуге 2 = 100% - муниципальное задание выполнено в полном объеме.</t>
  </si>
  <si>
    <t>ОЦ итоговая по Работе 1 = 100% - муниципальное задание выполнено в полном объеме.</t>
  </si>
  <si>
    <t>ОЦ итоговая по Работе 2 = 100% - муниципальное задание выполнено в полном объеме.</t>
  </si>
  <si>
    <t>ОЦ итоговая по Работе 3 = 100% - муниципальное задание выполнено в полном объеме.</t>
  </si>
  <si>
    <t>ОЦитоговая - итоговая оценка выполнения муниципальным учреждением муниципального задания</t>
  </si>
  <si>
    <t>ОЦитоговая =  = SUM ОЦi/N</t>
  </si>
  <si>
    <t>ОЦитоговая = (100+100+100+100+100)/5 =100</t>
  </si>
  <si>
    <t>Муниципальное задание выполнено в полном объеме</t>
  </si>
  <si>
    <t>Директор МБУК ДХМ</t>
  </si>
  <si>
    <t>Т.В. Чавдарь</t>
  </si>
  <si>
    <t>Муниципальное бюджетное учреждение дополнительного образования "Дивногорская художественная школа им. Е.А. Шепелевича"</t>
  </si>
  <si>
    <t>МБУ ДО "ДХШ"</t>
  </si>
  <si>
    <t>Реализация дополнительных общеобразовательных предпрофессиональных программ в области искусств (Услуга 1)</t>
  </si>
  <si>
    <t>Число обучающихся, осваивающих дополнительные общеобразовательные предпрофессиональные программы (живопись)</t>
  </si>
  <si>
    <t>чел/ч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</si>
  <si>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</si>
  <si>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</si>
  <si>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родителей (законных представителей) удовлетворенных условиями и качеством предоставляемой услуги (живопись)</t>
  </si>
  <si>
    <t xml:space="preserve"> МБУ ДО "ДХШ"</t>
  </si>
  <si>
    <t>Реализация дополнительных общеобразовательных общеразвивающих программ (Услуга 2)</t>
  </si>
  <si>
    <t>услуга</t>
  </si>
  <si>
    <t>Число обучающихся, осваивающих дополнительные общеобразовательные общеразвивающие программы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</si>
  <si>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</si>
  <si>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</si>
  <si>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родителей (законных представителей) удовлетворенных условиями и качеством предоставляемой услуги (художественной)</t>
  </si>
  <si>
    <t>К1 = (100+100+100+100+100+100)/6 = 100</t>
  </si>
  <si>
    <t>К2 = (29,5+25,3)/2 = 27,4</t>
  </si>
  <si>
    <t>ОЦ итоговая = (100+27,4)/2 = 63,7</t>
  </si>
  <si>
    <t>ОЦ итоговая по Услуге 1 = 100% - муниципальное задание по муниципальной услуге выполнено в полном объеме</t>
  </si>
  <si>
    <t>ОЦ итоговая по Услуге 2 = 100%-муниципальное задание по муниципальной услуге  выполнено в полном объеме</t>
  </si>
  <si>
    <t>ОЦ итоговая = (100+100)/2 =100</t>
  </si>
  <si>
    <t xml:space="preserve">Директор МБУ ДО "ДХШ" </t>
  </si>
  <si>
    <t>Н.В. Макарова</t>
  </si>
  <si>
    <t>исп. Т.В. Обыденко</t>
  </si>
  <si>
    <t>Муниципальное бюджетное учреждение дополнительного образования "Детская Школа Искусств города Дивнгорска"</t>
  </si>
  <si>
    <t>МБОУ ДОД "ДШИ</t>
  </si>
  <si>
    <t>Число обучающихся, осваивающих дополнительные общеобразовательные предпрофессиональные программы  (фортепиано)</t>
  </si>
  <si>
    <t>Число обучающихся, осваивающих дополнительные общеобразовательные предпрофессиональные программы (хоровое пение)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</si>
  <si>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</si>
  <si>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</si>
  <si>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</si>
  <si>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чел,ч</t>
  </si>
  <si>
    <t>МБОУ ДОД "ДШИ"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</si>
  <si>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</si>
  <si>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</si>
  <si>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Доля родителей (законных представителей) удовлетворенных условиями и качеством предоставляемой услуги (фортепиано)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</si>
  <si>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</si>
  <si>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</si>
  <si>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</si>
  <si>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</si>
  <si>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</si>
  <si>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</si>
  <si>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</si>
  <si>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</si>
  <si>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</si>
  <si>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</si>
  <si>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</si>
  <si>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</si>
  <si>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Организация показа концертов и концертных программ (Работа 1)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</si>
  <si>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</si>
  <si>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</si>
  <si>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К1 = (100+100+100+100+0+100+100+100+100+100+100+100+100+100+100+66,9+100+23,7)/18 = 88,4</t>
  </si>
  <si>
    <t>К2 = (25+25+25+25+25+25+11,7)/7 = 23,1</t>
  </si>
  <si>
    <t>ОЦ итоговая = (88,4+23,1)/2 = 55,75</t>
  </si>
  <si>
    <t>ОЦ итоговая по Услуге 1 = 95% - муниципальное задание по муниципальной услуге выполнено</t>
  </si>
  <si>
    <t>ОЦ итоговая по Работе 1 = 101,5%-муниципальное задание по муниципальной работе  выполнено в полном объеме</t>
  </si>
  <si>
    <t>ВЫВОД: Муниципальное задание выполнено</t>
  </si>
  <si>
    <t xml:space="preserve">Директор МБУ ДО "ДШИ г. Дивногорска" </t>
  </si>
  <si>
    <t>Г.В. Павленко</t>
  </si>
  <si>
    <t>Муниципальное бюджетное учреждение культуры "Централизованная библиотечная система"</t>
  </si>
  <si>
    <t xml:space="preserve"> МБУК ЦБС г.Дивногорска</t>
  </si>
  <si>
    <t>Библиотечное, библиографическое и информационное обслуживание пользователей библиотеки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</si>
  <si>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</si>
  <si>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Формирование, учет, изучение, обеспечение физического сохранения и безопасности фондов библиотеки</t>
  </si>
  <si>
    <t>106.4</t>
  </si>
  <si>
    <t>Библиографическая обработка документов и создание каталогов</t>
  </si>
  <si>
    <t>К1 = (25+25+25+100+25+25+25+25+25,7+25,1+26,3+25+25+25)/14 =30,5</t>
  </si>
  <si>
    <t>К2 = (25+25+25+25,2+25+25)/6 = 25,0</t>
  </si>
  <si>
    <t>ОЦ итоговая = (30,5+25,0)/2 = 27,75</t>
  </si>
  <si>
    <t>ОЦ итоговая = (88,7+100+99,1+100)/4 = 96,9</t>
  </si>
  <si>
    <t xml:space="preserve"> Директор МБУК ЦБС </t>
  </si>
  <si>
    <t>Н.В. Ильина</t>
  </si>
  <si>
    <t>исп. Т.В.  Обыденко</t>
  </si>
  <si>
    <t>Муниципальное бюджетное учреждение культуры "Поселковая централизованная клубная система"</t>
  </si>
  <si>
    <t>МБУК "ПЦКС"</t>
  </si>
  <si>
    <t>ПЦКС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</si>
</sst>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0" xfId="0" applyFill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D16" sqref="D16"/>
    </sheetView>
  </sheetViews>
  <sheetFormatPr defaultRowHeight="15" x14ac:dyDescent="0.25"/>
  <cols>
    <col min="1" max="1" width="9.140625" style="11"/>
    <col min="2" max="2" width="24.85546875" style="11" customWidth="1"/>
    <col min="3" max="3" width="9.140625" style="11"/>
    <col min="4" max="4" width="9.140625" style="11" customWidth="1"/>
    <col min="5" max="5" width="44.7109375" style="11" customWidth="1"/>
    <col min="6" max="6" width="9.140625" style="11"/>
    <col min="7" max="8" width="9.140625" style="12"/>
    <col min="9" max="9" width="13.140625" style="12" customWidth="1"/>
    <col min="10" max="10" width="10.42578125" style="12" customWidth="1"/>
    <col min="11" max="12" width="12.85546875" style="12" customWidth="1"/>
    <col min="13" max="13" width="18.28515625" style="11" customWidth="1"/>
    <col min="14" max="16384" width="9.140625" style="11"/>
  </cols>
  <sheetData>
    <row r="1" spans="1:13" ht="15.75" x14ac:dyDescent="0.25">
      <c r="D1" s="12"/>
      <c r="F1" s="12"/>
      <c r="L1" s="20"/>
    </row>
    <row r="2" spans="1:13" ht="15" customHeight="1" x14ac:dyDescent="0.25">
      <c r="C2" s="29" t="s">
        <v>25</v>
      </c>
      <c r="D2" s="29"/>
      <c r="E2" s="29"/>
      <c r="F2" s="29"/>
      <c r="G2" s="29"/>
      <c r="H2" s="29"/>
      <c r="I2" s="29"/>
      <c r="J2" s="29"/>
    </row>
    <row r="3" spans="1:13" ht="15" customHeight="1" x14ac:dyDescent="0.25">
      <c r="C3" s="29" t="s">
        <v>41</v>
      </c>
      <c r="D3" s="29"/>
      <c r="E3" s="29"/>
      <c r="F3" s="29"/>
      <c r="G3" s="29"/>
      <c r="H3" s="29"/>
      <c r="I3" s="29"/>
      <c r="J3" s="29"/>
    </row>
    <row r="4" spans="1:13" ht="15" customHeight="1" x14ac:dyDescent="0.25">
      <c r="C4" s="29" t="s">
        <v>26</v>
      </c>
      <c r="D4" s="29"/>
      <c r="E4" s="29"/>
      <c r="F4" s="29"/>
      <c r="G4" s="29"/>
      <c r="H4" s="29"/>
      <c r="I4" s="29"/>
      <c r="J4" s="29"/>
    </row>
    <row r="5" spans="1:13" x14ac:dyDescent="0.25">
      <c r="D5" s="12"/>
      <c r="F5" s="12"/>
    </row>
    <row r="6" spans="1:13" s="13" customFormat="1" ht="209.25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9" t="s">
        <v>38</v>
      </c>
      <c r="K6" s="7" t="s">
        <v>9</v>
      </c>
      <c r="L6" s="7" t="s">
        <v>10</v>
      </c>
      <c r="M6" s="7" t="s">
        <v>47</v>
      </c>
    </row>
    <row r="7" spans="1:13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</row>
    <row r="8" spans="1:13" ht="57.75" customHeight="1" x14ac:dyDescent="0.25">
      <c r="A8" s="30" t="s">
        <v>27</v>
      </c>
      <c r="B8" s="30" t="s">
        <v>28</v>
      </c>
      <c r="C8" s="32" t="s">
        <v>42</v>
      </c>
      <c r="D8" s="19" t="s">
        <v>39</v>
      </c>
      <c r="E8" s="1" t="s">
        <v>29</v>
      </c>
      <c r="F8" s="4" t="s">
        <v>14</v>
      </c>
      <c r="G8" s="7">
        <v>401</v>
      </c>
      <c r="H8" s="7">
        <v>401</v>
      </c>
      <c r="I8" s="9">
        <f>H8/G8*100</f>
        <v>100</v>
      </c>
      <c r="J8" s="35">
        <f>(I8+I9)/2</f>
        <v>100</v>
      </c>
      <c r="K8" s="8" t="s">
        <v>12</v>
      </c>
      <c r="L8" s="19" t="s">
        <v>13</v>
      </c>
      <c r="M8" s="38" t="s">
        <v>44</v>
      </c>
    </row>
    <row r="9" spans="1:13" ht="57.75" customHeight="1" x14ac:dyDescent="0.25">
      <c r="A9" s="31"/>
      <c r="B9" s="31"/>
      <c r="C9" s="33"/>
      <c r="D9" s="19" t="s">
        <v>40</v>
      </c>
      <c r="E9" s="1" t="s">
        <v>30</v>
      </c>
      <c r="F9" s="4" t="s">
        <v>14</v>
      </c>
      <c r="G9" s="7">
        <v>401</v>
      </c>
      <c r="H9" s="7">
        <v>401</v>
      </c>
      <c r="I9" s="9">
        <f t="shared" ref="I9:I14" si="0">H9/G9*100</f>
        <v>100</v>
      </c>
      <c r="J9" s="36"/>
      <c r="K9" s="14" t="s">
        <v>12</v>
      </c>
      <c r="L9" s="19" t="s">
        <v>13</v>
      </c>
      <c r="M9" s="39"/>
    </row>
    <row r="10" spans="1:13" ht="60" customHeight="1" x14ac:dyDescent="0.25">
      <c r="A10" s="30" t="s">
        <v>27</v>
      </c>
      <c r="B10" s="40" t="s">
        <v>15</v>
      </c>
      <c r="C10" s="41" t="s">
        <v>43</v>
      </c>
      <c r="D10" s="19" t="s">
        <v>39</v>
      </c>
      <c r="E10" s="2" t="s">
        <v>31</v>
      </c>
      <c r="F10" s="8" t="s">
        <v>14</v>
      </c>
      <c r="G10" s="7">
        <v>39</v>
      </c>
      <c r="H10" s="7">
        <v>116</v>
      </c>
      <c r="I10" s="9">
        <v>110</v>
      </c>
      <c r="J10" s="34">
        <f>(I10+I11)/2</f>
        <v>102.67857142857143</v>
      </c>
      <c r="K10" s="8" t="s">
        <v>12</v>
      </c>
      <c r="L10" s="19" t="s">
        <v>13</v>
      </c>
      <c r="M10" s="38" t="s">
        <v>44</v>
      </c>
    </row>
    <row r="11" spans="1:13" ht="60" customHeight="1" x14ac:dyDescent="0.25">
      <c r="A11" s="37"/>
      <c r="B11" s="40"/>
      <c r="C11" s="41"/>
      <c r="D11" s="19" t="s">
        <v>40</v>
      </c>
      <c r="E11" s="1" t="s">
        <v>32</v>
      </c>
      <c r="F11" s="8" t="s">
        <v>11</v>
      </c>
      <c r="G11" s="7">
        <v>2800</v>
      </c>
      <c r="H11" s="7">
        <v>2670</v>
      </c>
      <c r="I11" s="9">
        <f>H11/G11*100</f>
        <v>95.357142857142861</v>
      </c>
      <c r="J11" s="34"/>
      <c r="K11" s="8" t="s">
        <v>12</v>
      </c>
      <c r="L11" s="19" t="s">
        <v>13</v>
      </c>
      <c r="M11" s="39"/>
    </row>
    <row r="12" spans="1:13" ht="99" customHeight="1" x14ac:dyDescent="0.25">
      <c r="A12" s="30" t="s">
        <v>27</v>
      </c>
      <c r="B12" s="30" t="s">
        <v>16</v>
      </c>
      <c r="C12" s="32" t="s">
        <v>45</v>
      </c>
      <c r="D12" s="19" t="s">
        <v>39</v>
      </c>
      <c r="E12" s="2" t="s">
        <v>33</v>
      </c>
      <c r="F12" s="8" t="s">
        <v>14</v>
      </c>
      <c r="G12" s="7">
        <v>32850</v>
      </c>
      <c r="H12" s="7">
        <v>33410</v>
      </c>
      <c r="I12" s="9">
        <f>H12/G12*100</f>
        <v>101.70471841704718</v>
      </c>
      <c r="J12" s="34">
        <f>(I12+I13)/2</f>
        <v>100.85235920852358</v>
      </c>
      <c r="K12" s="8" t="s">
        <v>12</v>
      </c>
      <c r="L12" s="19" t="s">
        <v>13</v>
      </c>
      <c r="M12" s="38" t="s">
        <v>44</v>
      </c>
    </row>
    <row r="13" spans="1:13" ht="81" customHeight="1" x14ac:dyDescent="0.25">
      <c r="A13" s="31"/>
      <c r="B13" s="31"/>
      <c r="C13" s="33"/>
      <c r="D13" s="21" t="s">
        <v>40</v>
      </c>
      <c r="E13" s="3" t="s">
        <v>17</v>
      </c>
      <c r="F13" s="6" t="s">
        <v>14</v>
      </c>
      <c r="G13" s="5">
        <v>108</v>
      </c>
      <c r="H13" s="5">
        <v>108</v>
      </c>
      <c r="I13" s="10">
        <f>H13/G13*100</f>
        <v>100</v>
      </c>
      <c r="J13" s="34"/>
      <c r="K13" s="6" t="s">
        <v>12</v>
      </c>
      <c r="L13" s="21" t="s">
        <v>13</v>
      </c>
      <c r="M13" s="39"/>
    </row>
    <row r="14" spans="1:13" ht="75" customHeight="1" x14ac:dyDescent="0.25">
      <c r="A14" s="30" t="s">
        <v>27</v>
      </c>
      <c r="B14" s="30" t="s">
        <v>18</v>
      </c>
      <c r="C14" s="32" t="s">
        <v>49</v>
      </c>
      <c r="D14" s="19" t="s">
        <v>39</v>
      </c>
      <c r="E14" s="2" t="s">
        <v>19</v>
      </c>
      <c r="F14" s="8" t="s">
        <v>14</v>
      </c>
      <c r="G14" s="7">
        <v>55</v>
      </c>
      <c r="H14" s="7">
        <v>55</v>
      </c>
      <c r="I14" s="9">
        <f t="shared" si="0"/>
        <v>100</v>
      </c>
      <c r="J14" s="34">
        <f>(I14+I15)/2</f>
        <v>100</v>
      </c>
      <c r="K14" s="8" t="s">
        <v>12</v>
      </c>
      <c r="L14" s="19" t="s">
        <v>13</v>
      </c>
      <c r="M14" s="38" t="s">
        <v>44</v>
      </c>
    </row>
    <row r="15" spans="1:13" ht="56.25" customHeight="1" x14ac:dyDescent="0.25">
      <c r="A15" s="31"/>
      <c r="B15" s="31"/>
      <c r="C15" s="33"/>
      <c r="D15" s="19" t="s">
        <v>40</v>
      </c>
      <c r="E15" s="2" t="s">
        <v>20</v>
      </c>
      <c r="F15" s="4" t="s">
        <v>14</v>
      </c>
      <c r="G15" s="7">
        <v>1640</v>
      </c>
      <c r="H15" s="7">
        <v>1640</v>
      </c>
      <c r="I15" s="9">
        <f>H15/G15*100</f>
        <v>100</v>
      </c>
      <c r="J15" s="34"/>
      <c r="K15" s="8" t="s">
        <v>12</v>
      </c>
      <c r="L15" s="19" t="s">
        <v>13</v>
      </c>
      <c r="M15" s="39"/>
    </row>
    <row r="16" spans="1:13" ht="69.75" customHeight="1" x14ac:dyDescent="0.25">
      <c r="A16" s="30" t="s">
        <v>27</v>
      </c>
      <c r="B16" s="40" t="s">
        <v>21</v>
      </c>
      <c r="C16" s="41" t="s">
        <v>50</v>
      </c>
      <c r="D16" s="19" t="s">
        <v>39</v>
      </c>
      <c r="E16" s="2" t="s">
        <v>22</v>
      </c>
      <c r="F16" s="4" t="s">
        <v>14</v>
      </c>
      <c r="G16" s="7">
        <v>3000</v>
      </c>
      <c r="H16" s="7">
        <v>3000</v>
      </c>
      <c r="I16" s="9">
        <f>H16/G16*100</f>
        <v>100</v>
      </c>
      <c r="J16" s="34">
        <f>(I16+I17)/2</f>
        <v>100</v>
      </c>
      <c r="K16" s="8" t="s">
        <v>12</v>
      </c>
      <c r="L16" s="19" t="s">
        <v>13</v>
      </c>
      <c r="M16" s="38" t="s">
        <v>44</v>
      </c>
    </row>
    <row r="17" spans="1:13" ht="69.75" customHeight="1" x14ac:dyDescent="0.25">
      <c r="A17" s="31"/>
      <c r="B17" s="40"/>
      <c r="C17" s="41"/>
      <c r="D17" s="19" t="s">
        <v>40</v>
      </c>
      <c r="E17" s="2" t="s">
        <v>23</v>
      </c>
      <c r="F17" s="4" t="s">
        <v>14</v>
      </c>
      <c r="G17" s="7">
        <v>10</v>
      </c>
      <c r="H17" s="7">
        <v>10</v>
      </c>
      <c r="I17" s="9">
        <f>H17/G17*100</f>
        <v>100</v>
      </c>
      <c r="J17" s="34"/>
      <c r="K17" s="8" t="s">
        <v>12</v>
      </c>
      <c r="L17" s="19" t="s">
        <v>13</v>
      </c>
      <c r="M17" s="39"/>
    </row>
    <row r="18" spans="1:13" hidden="1" x14ac:dyDescent="0.25">
      <c r="A18" s="15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7.75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1" t="s">
        <v>48</v>
      </c>
    </row>
    <row r="22" spans="1:13" ht="32.25" customHeight="1" x14ac:dyDescent="0.25"/>
    <row r="23" spans="1:13" x14ac:dyDescent="0.25">
      <c r="A23" s="11" t="s">
        <v>34</v>
      </c>
      <c r="H23" s="12" t="s">
        <v>35</v>
      </c>
    </row>
    <row r="26" spans="1:13" x14ac:dyDescent="0.25">
      <c r="A26" s="11" t="s">
        <v>36</v>
      </c>
      <c r="H26" s="12" t="s">
        <v>37</v>
      </c>
    </row>
    <row r="29" spans="1:13" x14ac:dyDescent="0.25">
      <c r="A29" s="11" t="s">
        <v>46</v>
      </c>
    </row>
  </sheetData>
  <mergeCells count="28">
    <mergeCell ref="A14:A15"/>
    <mergeCell ref="A16:A17"/>
    <mergeCell ref="M8:M9"/>
    <mergeCell ref="A12:A13"/>
    <mergeCell ref="B12:B13"/>
    <mergeCell ref="C12:C13"/>
    <mergeCell ref="J12:J13"/>
    <mergeCell ref="M12:M13"/>
    <mergeCell ref="M10:M11"/>
    <mergeCell ref="M16:M17"/>
    <mergeCell ref="B16:B17"/>
    <mergeCell ref="C16:C17"/>
    <mergeCell ref="J16:J17"/>
    <mergeCell ref="M14:M15"/>
    <mergeCell ref="B10:B11"/>
    <mergeCell ref="C10:C11"/>
    <mergeCell ref="A8:A9"/>
    <mergeCell ref="B8:B9"/>
    <mergeCell ref="C8:C9"/>
    <mergeCell ref="J8:J9"/>
    <mergeCell ref="A10:A11"/>
    <mergeCell ref="C2:J2"/>
    <mergeCell ref="C3:J3"/>
    <mergeCell ref="C4:J4"/>
    <mergeCell ref="B14:B15"/>
    <mergeCell ref="C14:C15"/>
    <mergeCell ref="J14:J15"/>
    <mergeCell ref="J10:J11"/>
  </mergeCells>
  <pageMargins left="0.25" right="0.25" top="0.75" bottom="0.75" header="0.3" footer="0.3"/>
  <pageSetup paperSize="9" scale="74" fitToHeight="0" orientation="landscape" verticalDpi="0" r:id="rId1"/>
  <rowBreaks count="1" manualBreakCount="1">
    <brk id="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view="pageLayout" zoomScaleNormal="82" workbookViewId="0">
      <selection activeCell="A66" sqref="A66"/>
    </sheetView>
  </sheetViews>
  <sheetFormatPr defaultRowHeight="15" x14ac:dyDescent="0.25"/>
  <cols>
    <col min="2" max="2" width="16.28515625" customWidth="1"/>
    <col min="3" max="3" width="9.140625" customWidth="1"/>
    <col min="4" max="4" width="11.5703125" customWidth="1"/>
    <col min="5" max="5" width="14.140625" customWidth="1"/>
    <col min="6" max="6" width="8.42578125" customWidth="1"/>
    <col min="7" max="7" width="9.7109375" customWidth="1"/>
    <col min="8" max="8" width="10.140625" customWidth="1"/>
    <col min="9" max="9" width="13.140625" customWidth="1"/>
    <col min="10" max="10" width="12" customWidth="1"/>
    <col min="11" max="11" width="7.28515625" customWidth="1"/>
    <col min="12" max="12" width="12.42578125" customWidth="1"/>
  </cols>
  <sheetData>
    <row r="1" spans="1:13" ht="15.75" x14ac:dyDescent="0.25">
      <c r="D1" s="42"/>
      <c r="F1" s="42"/>
      <c r="G1" s="43"/>
      <c r="H1" s="43"/>
      <c r="L1" s="44"/>
    </row>
    <row r="2" spans="1:13" ht="15" customHeight="1" x14ac:dyDescent="0.25">
      <c r="C2" s="45" t="s">
        <v>25</v>
      </c>
      <c r="D2" s="45"/>
      <c r="E2" s="45"/>
      <c r="F2" s="45"/>
      <c r="G2" s="45"/>
      <c r="H2" s="45"/>
      <c r="I2" s="45"/>
      <c r="J2" s="45"/>
    </row>
    <row r="3" spans="1:13" ht="15" customHeight="1" x14ac:dyDescent="0.25">
      <c r="C3" s="45" t="s">
        <v>51</v>
      </c>
      <c r="D3" s="45"/>
      <c r="E3" s="45"/>
      <c r="F3" s="45"/>
      <c r="G3" s="45"/>
      <c r="H3" s="45"/>
      <c r="I3" s="45"/>
      <c r="J3" s="45"/>
    </row>
    <row r="4" spans="1:13" ht="15" customHeight="1" x14ac:dyDescent="0.25">
      <c r="C4" s="45" t="s">
        <v>52</v>
      </c>
      <c r="D4" s="45"/>
      <c r="E4" s="45"/>
      <c r="F4" s="45"/>
      <c r="G4" s="45"/>
      <c r="H4" s="45"/>
      <c r="I4" s="45"/>
      <c r="J4" s="45"/>
    </row>
    <row r="5" spans="1:13" x14ac:dyDescent="0.25">
      <c r="D5" s="42"/>
      <c r="F5" s="42"/>
      <c r="G5" s="43"/>
      <c r="H5" s="43"/>
    </row>
    <row r="6" spans="1:13" ht="210" x14ac:dyDescent="0.25">
      <c r="A6" s="26" t="s">
        <v>0</v>
      </c>
      <c r="B6" s="26" t="s">
        <v>1</v>
      </c>
      <c r="C6" s="26" t="s">
        <v>2</v>
      </c>
      <c r="D6" s="26" t="s">
        <v>53</v>
      </c>
      <c r="E6" s="46" t="s">
        <v>4</v>
      </c>
      <c r="F6" s="46" t="s">
        <v>5</v>
      </c>
      <c r="G6" s="47" t="s">
        <v>6</v>
      </c>
      <c r="H6" s="47" t="s">
        <v>7</v>
      </c>
      <c r="I6" s="46" t="s">
        <v>8</v>
      </c>
      <c r="J6" s="46" t="s">
        <v>54</v>
      </c>
      <c r="K6" s="46" t="s">
        <v>9</v>
      </c>
      <c r="L6" s="46" t="s">
        <v>10</v>
      </c>
      <c r="M6" s="46" t="s">
        <v>55</v>
      </c>
    </row>
    <row r="7" spans="1:13" x14ac:dyDescent="0.25">
      <c r="A7" s="26">
        <v>1</v>
      </c>
      <c r="B7" s="26">
        <v>2</v>
      </c>
      <c r="C7" s="26">
        <v>3</v>
      </c>
      <c r="D7" s="26">
        <v>4</v>
      </c>
      <c r="E7" s="46">
        <v>5</v>
      </c>
      <c r="F7" s="46">
        <v>6</v>
      </c>
      <c r="G7" s="47">
        <v>7</v>
      </c>
      <c r="H7" s="47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</row>
    <row r="8" spans="1:13" ht="95.25" customHeight="1" x14ac:dyDescent="0.25">
      <c r="A8" s="48" t="s">
        <v>56</v>
      </c>
      <c r="B8" s="48" t="s">
        <v>57</v>
      </c>
      <c r="C8" s="48" t="s">
        <v>58</v>
      </c>
      <c r="D8" s="49" t="s">
        <v>39</v>
      </c>
      <c r="E8" s="47" t="s">
        <v>59</v>
      </c>
      <c r="F8" s="46" t="s">
        <v>11</v>
      </c>
      <c r="G8" s="47">
        <v>24408</v>
      </c>
      <c r="H8" s="50">
        <v>24408</v>
      </c>
      <c r="I8" s="51">
        <f t="shared" ref="I8:I28" si="0">H8/G8*100</f>
        <v>100</v>
      </c>
      <c r="J8" s="52">
        <f>(I8+I9+I10+I11+I12+I13+I14+I15+I17+I18+I19)/11</f>
        <v>100</v>
      </c>
      <c r="K8" s="53" t="s">
        <v>12</v>
      </c>
      <c r="L8" s="47" t="s">
        <v>13</v>
      </c>
      <c r="M8" s="48"/>
    </row>
    <row r="9" spans="1:13" ht="95.25" customHeight="1" x14ac:dyDescent="0.25">
      <c r="A9" s="48"/>
      <c r="B9" s="48"/>
      <c r="C9" s="48"/>
      <c r="D9" s="49" t="s">
        <v>39</v>
      </c>
      <c r="E9" s="47" t="s">
        <v>60</v>
      </c>
      <c r="F9" s="46" t="s">
        <v>11</v>
      </c>
      <c r="G9" s="47">
        <v>504</v>
      </c>
      <c r="H9" s="50">
        <v>504</v>
      </c>
      <c r="I9" s="51">
        <f t="shared" si="0"/>
        <v>100</v>
      </c>
      <c r="J9" s="52"/>
      <c r="K9" s="53" t="s">
        <v>12</v>
      </c>
      <c r="L9" s="47" t="s">
        <v>13</v>
      </c>
      <c r="M9" s="48"/>
    </row>
    <row r="10" spans="1:13" ht="90" customHeight="1" x14ac:dyDescent="0.25">
      <c r="A10" s="48"/>
      <c r="B10" s="48"/>
      <c r="C10" s="48"/>
      <c r="D10" s="49" t="s">
        <v>39</v>
      </c>
      <c r="E10" s="47" t="s">
        <v>61</v>
      </c>
      <c r="F10" s="46" t="s">
        <v>11</v>
      </c>
      <c r="G10" s="47">
        <v>112</v>
      </c>
      <c r="H10" s="54">
        <v>112</v>
      </c>
      <c r="I10" s="51">
        <f t="shared" si="0"/>
        <v>100</v>
      </c>
      <c r="J10" s="52"/>
      <c r="K10" s="53" t="s">
        <v>12</v>
      </c>
      <c r="L10" s="47" t="s">
        <v>13</v>
      </c>
      <c r="M10" s="48"/>
    </row>
    <row r="11" spans="1:13" ht="60" x14ac:dyDescent="0.25">
      <c r="A11" s="48"/>
      <c r="B11" s="48"/>
      <c r="C11" s="48"/>
      <c r="D11" s="49" t="s">
        <v>40</v>
      </c>
      <c r="E11" s="47" t="s">
        <v>62</v>
      </c>
      <c r="F11" s="46" t="s">
        <v>11</v>
      </c>
      <c r="G11" s="47">
        <v>2244</v>
      </c>
      <c r="H11" s="50">
        <v>2244</v>
      </c>
      <c r="I11" s="51">
        <f t="shared" si="0"/>
        <v>100</v>
      </c>
      <c r="J11" s="52"/>
      <c r="K11" s="53" t="s">
        <v>12</v>
      </c>
      <c r="L11" s="47" t="s">
        <v>13</v>
      </c>
      <c r="M11" s="48"/>
    </row>
    <row r="12" spans="1:13" ht="90" x14ac:dyDescent="0.25">
      <c r="A12" s="48"/>
      <c r="B12" s="48"/>
      <c r="C12" s="48"/>
      <c r="D12" s="49" t="s">
        <v>40</v>
      </c>
      <c r="E12" s="47" t="s">
        <v>63</v>
      </c>
      <c r="F12" s="46" t="s">
        <v>14</v>
      </c>
      <c r="G12" s="47">
        <v>46104</v>
      </c>
      <c r="H12" s="54">
        <v>46104</v>
      </c>
      <c r="I12" s="51">
        <f t="shared" si="0"/>
        <v>100</v>
      </c>
      <c r="J12" s="52"/>
      <c r="K12" s="53" t="s">
        <v>12</v>
      </c>
      <c r="L12" s="47" t="s">
        <v>13</v>
      </c>
      <c r="M12" s="48"/>
    </row>
    <row r="13" spans="1:13" ht="75" x14ac:dyDescent="0.25">
      <c r="A13" s="48"/>
      <c r="B13" s="48"/>
      <c r="C13" s="48"/>
      <c r="D13" s="49" t="s">
        <v>40</v>
      </c>
      <c r="E13" s="47" t="s">
        <v>64</v>
      </c>
      <c r="F13" s="46" t="s">
        <v>14</v>
      </c>
      <c r="G13" s="47">
        <v>3848</v>
      </c>
      <c r="H13" s="54">
        <v>3848</v>
      </c>
      <c r="I13" s="51">
        <f t="shared" si="0"/>
        <v>100</v>
      </c>
      <c r="J13" s="52"/>
      <c r="K13" s="53" t="s">
        <v>12</v>
      </c>
      <c r="L13" s="47" t="s">
        <v>13</v>
      </c>
      <c r="M13" s="48"/>
    </row>
    <row r="14" spans="1:13" ht="60" x14ac:dyDescent="0.25">
      <c r="A14" s="48"/>
      <c r="B14" s="48"/>
      <c r="C14" s="48"/>
      <c r="D14" s="49" t="s">
        <v>40</v>
      </c>
      <c r="E14" s="55" t="s">
        <v>65</v>
      </c>
      <c r="F14" s="46" t="s">
        <v>11</v>
      </c>
      <c r="G14" s="47">
        <v>28</v>
      </c>
      <c r="H14" s="1">
        <v>28</v>
      </c>
      <c r="I14" s="51">
        <f t="shared" si="0"/>
        <v>100</v>
      </c>
      <c r="J14" s="52"/>
      <c r="K14" s="53" t="s">
        <v>12</v>
      </c>
      <c r="L14" s="47" t="s">
        <v>13</v>
      </c>
      <c r="M14" s="48"/>
    </row>
    <row r="15" spans="1:13" ht="105.75" customHeight="1" x14ac:dyDescent="0.25">
      <c r="A15" s="48"/>
      <c r="B15" s="48"/>
      <c r="C15" s="48"/>
      <c r="D15" s="56" t="s">
        <v>40</v>
      </c>
      <c r="E15" s="57" t="s">
        <v>66</v>
      </c>
      <c r="F15" s="58" t="s">
        <v>14</v>
      </c>
      <c r="G15" s="58">
        <v>508</v>
      </c>
      <c r="H15" s="59">
        <v>508</v>
      </c>
      <c r="I15" s="60">
        <f t="shared" si="0"/>
        <v>100</v>
      </c>
      <c r="J15" s="52"/>
      <c r="K15" s="61" t="s">
        <v>12</v>
      </c>
      <c r="L15" s="58" t="s">
        <v>13</v>
      </c>
      <c r="M15" s="48"/>
    </row>
    <row r="16" spans="1:13" x14ac:dyDescent="0.25">
      <c r="A16" s="48"/>
      <c r="B16" s="48"/>
      <c r="C16" s="48"/>
      <c r="D16" s="62"/>
      <c r="E16" s="63"/>
      <c r="F16" s="64"/>
      <c r="G16" s="64"/>
      <c r="H16" s="65"/>
      <c r="I16" s="66"/>
      <c r="J16" s="52"/>
      <c r="K16" s="67"/>
      <c r="L16" s="64"/>
      <c r="M16" s="48"/>
    </row>
    <row r="17" spans="1:13" ht="60" customHeight="1" x14ac:dyDescent="0.25">
      <c r="A17" s="48"/>
      <c r="B17" s="48"/>
      <c r="C17" s="48"/>
      <c r="D17" s="49" t="s">
        <v>40</v>
      </c>
      <c r="E17" s="68" t="s">
        <v>67</v>
      </c>
      <c r="F17" s="69" t="s">
        <v>14</v>
      </c>
      <c r="G17" s="70">
        <v>14</v>
      </c>
      <c r="H17" s="71">
        <v>14</v>
      </c>
      <c r="I17" s="72">
        <f t="shared" si="0"/>
        <v>100</v>
      </c>
      <c r="J17" s="52"/>
      <c r="K17" s="70"/>
      <c r="L17" s="70" t="s">
        <v>13</v>
      </c>
      <c r="M17" s="48"/>
    </row>
    <row r="18" spans="1:13" ht="75" x14ac:dyDescent="0.25">
      <c r="A18" s="48"/>
      <c r="B18" s="48"/>
      <c r="C18" s="48"/>
      <c r="D18" s="49" t="s">
        <v>40</v>
      </c>
      <c r="E18" s="47" t="s">
        <v>68</v>
      </c>
      <c r="F18" s="46" t="s">
        <v>11</v>
      </c>
      <c r="G18" s="47">
        <v>62</v>
      </c>
      <c r="H18" s="50">
        <v>62</v>
      </c>
      <c r="I18" s="51">
        <f t="shared" si="0"/>
        <v>100</v>
      </c>
      <c r="J18" s="52"/>
      <c r="K18" s="53" t="s">
        <v>12</v>
      </c>
      <c r="L18" s="47" t="s">
        <v>13</v>
      </c>
      <c r="M18" s="48"/>
    </row>
    <row r="19" spans="1:13" ht="90" x14ac:dyDescent="0.25">
      <c r="A19" s="58" t="s">
        <v>56</v>
      </c>
      <c r="B19" s="46"/>
      <c r="C19" s="46"/>
      <c r="D19" s="49" t="s">
        <v>40</v>
      </c>
      <c r="E19" s="47" t="s">
        <v>69</v>
      </c>
      <c r="F19" s="46" t="s">
        <v>14</v>
      </c>
      <c r="G19" s="47">
        <v>176</v>
      </c>
      <c r="H19" s="50">
        <v>176</v>
      </c>
      <c r="I19" s="51">
        <f t="shared" si="0"/>
        <v>100</v>
      </c>
      <c r="J19" s="73"/>
      <c r="K19" s="53" t="s">
        <v>12</v>
      </c>
      <c r="L19" s="47" t="s">
        <v>13</v>
      </c>
      <c r="M19" s="48"/>
    </row>
    <row r="20" spans="1:13" ht="165" customHeight="1" x14ac:dyDescent="0.25">
      <c r="A20" s="74"/>
      <c r="B20" s="48" t="s">
        <v>70</v>
      </c>
      <c r="C20" s="58" t="s">
        <v>58</v>
      </c>
      <c r="D20" s="49" t="s">
        <v>39</v>
      </c>
      <c r="E20" s="47" t="s">
        <v>71</v>
      </c>
      <c r="F20" s="46" t="s">
        <v>14</v>
      </c>
      <c r="G20" s="47">
        <v>80</v>
      </c>
      <c r="H20" s="50">
        <v>80</v>
      </c>
      <c r="I20" s="51">
        <f t="shared" si="0"/>
        <v>100</v>
      </c>
      <c r="J20" s="75">
        <f>(I20+I21+I22+I23)/4</f>
        <v>100</v>
      </c>
      <c r="K20" s="53" t="s">
        <v>12</v>
      </c>
      <c r="L20" s="47" t="s">
        <v>13</v>
      </c>
      <c r="M20" s="76"/>
    </row>
    <row r="21" spans="1:13" ht="82.5" customHeight="1" x14ac:dyDescent="0.25">
      <c r="A21" s="74"/>
      <c r="B21" s="48"/>
      <c r="C21" s="64"/>
      <c r="D21" s="49" t="s">
        <v>40</v>
      </c>
      <c r="E21" s="47" t="s">
        <v>68</v>
      </c>
      <c r="F21" s="46" t="s">
        <v>11</v>
      </c>
      <c r="G21" s="47">
        <v>8</v>
      </c>
      <c r="H21" s="50">
        <v>8</v>
      </c>
      <c r="I21" s="51">
        <f t="shared" si="0"/>
        <v>100</v>
      </c>
      <c r="J21" s="77"/>
      <c r="K21" s="53" t="s">
        <v>12</v>
      </c>
      <c r="L21" s="47" t="s">
        <v>13</v>
      </c>
      <c r="M21" s="78"/>
    </row>
    <row r="22" spans="1:13" ht="90" customHeight="1" x14ac:dyDescent="0.25">
      <c r="A22" s="74"/>
      <c r="B22" s="48"/>
      <c r="C22" s="58" t="s">
        <v>58</v>
      </c>
      <c r="D22" s="49" t="s">
        <v>40</v>
      </c>
      <c r="E22" s="47" t="s">
        <v>61</v>
      </c>
      <c r="F22" s="46" t="s">
        <v>11</v>
      </c>
      <c r="G22" s="47">
        <v>20</v>
      </c>
      <c r="H22" s="50">
        <v>20</v>
      </c>
      <c r="I22" s="51">
        <f t="shared" si="0"/>
        <v>100</v>
      </c>
      <c r="J22" s="75">
        <v>100</v>
      </c>
      <c r="K22" s="53" t="s">
        <v>12</v>
      </c>
      <c r="L22" s="47" t="s">
        <v>13</v>
      </c>
      <c r="M22" s="78"/>
    </row>
    <row r="23" spans="1:13" ht="90" x14ac:dyDescent="0.25">
      <c r="A23" s="74"/>
      <c r="B23" s="48"/>
      <c r="C23" s="64"/>
      <c r="D23" s="49" t="s">
        <v>40</v>
      </c>
      <c r="E23" s="47" t="s">
        <v>72</v>
      </c>
      <c r="F23" s="46" t="s">
        <v>14</v>
      </c>
      <c r="G23" s="47">
        <v>80</v>
      </c>
      <c r="H23" s="50">
        <v>80</v>
      </c>
      <c r="I23" s="51">
        <f t="shared" si="0"/>
        <v>100</v>
      </c>
      <c r="J23" s="77"/>
      <c r="K23" s="53" t="s">
        <v>12</v>
      </c>
      <c r="L23" s="47" t="s">
        <v>13</v>
      </c>
      <c r="M23" s="79"/>
    </row>
    <row r="24" spans="1:13" ht="85.5" customHeight="1" x14ac:dyDescent="0.25">
      <c r="A24" s="74"/>
      <c r="B24" s="58" t="s">
        <v>73</v>
      </c>
      <c r="C24" s="58" t="s">
        <v>74</v>
      </c>
      <c r="D24" s="80" t="s">
        <v>39</v>
      </c>
      <c r="E24" s="54" t="s">
        <v>75</v>
      </c>
      <c r="F24" s="81" t="s">
        <v>14</v>
      </c>
      <c r="G24" s="54">
        <v>30850</v>
      </c>
      <c r="H24" s="50">
        <v>30850</v>
      </c>
      <c r="I24" s="82">
        <v>100</v>
      </c>
      <c r="J24" s="75">
        <f>(I24+I25+I26)/3</f>
        <v>100</v>
      </c>
      <c r="K24" s="53" t="s">
        <v>12</v>
      </c>
      <c r="L24" s="47" t="s">
        <v>13</v>
      </c>
      <c r="M24" s="76"/>
    </row>
    <row r="25" spans="1:13" ht="105" x14ac:dyDescent="0.25">
      <c r="A25" s="74"/>
      <c r="B25" s="74"/>
      <c r="C25" s="74"/>
      <c r="D25" s="49" t="s">
        <v>40</v>
      </c>
      <c r="E25" s="46" t="s">
        <v>76</v>
      </c>
      <c r="F25" s="83" t="s">
        <v>14</v>
      </c>
      <c r="G25" s="47">
        <v>30850</v>
      </c>
      <c r="H25" s="54">
        <v>30850</v>
      </c>
      <c r="I25" s="51">
        <v>100</v>
      </c>
      <c r="J25" s="84"/>
      <c r="K25" s="53" t="s">
        <v>77</v>
      </c>
      <c r="L25" s="47" t="s">
        <v>13</v>
      </c>
      <c r="M25" s="78"/>
    </row>
    <row r="26" spans="1:13" ht="103.5" customHeight="1" x14ac:dyDescent="0.25">
      <c r="A26" s="74"/>
      <c r="B26" s="64"/>
      <c r="C26" s="64"/>
      <c r="D26" s="49" t="s">
        <v>40</v>
      </c>
      <c r="E26" s="85" t="s">
        <v>78</v>
      </c>
      <c r="F26" s="46" t="s">
        <v>14</v>
      </c>
      <c r="G26" s="47">
        <v>865</v>
      </c>
      <c r="H26" s="50">
        <v>865</v>
      </c>
      <c r="I26" s="51">
        <f t="shared" si="0"/>
        <v>100</v>
      </c>
      <c r="J26" s="77"/>
      <c r="K26" s="53" t="s">
        <v>12</v>
      </c>
      <c r="L26" s="86" t="s">
        <v>13</v>
      </c>
      <c r="M26" s="79"/>
    </row>
    <row r="27" spans="1:13" ht="120" x14ac:dyDescent="0.25">
      <c r="A27" s="74"/>
      <c r="B27" s="87" t="s">
        <v>79</v>
      </c>
      <c r="C27" s="58" t="s">
        <v>74</v>
      </c>
      <c r="D27" s="88" t="s">
        <v>39</v>
      </c>
      <c r="E27" s="47" t="s">
        <v>80</v>
      </c>
      <c r="F27" s="46" t="s">
        <v>14</v>
      </c>
      <c r="G27" s="47">
        <v>3500</v>
      </c>
      <c r="H27" s="50">
        <v>3500</v>
      </c>
      <c r="I27" s="51">
        <f t="shared" si="0"/>
        <v>100</v>
      </c>
      <c r="J27" s="75">
        <f>(I27+I28)/2</f>
        <v>100</v>
      </c>
      <c r="K27" s="53" t="s">
        <v>12</v>
      </c>
      <c r="L27" s="47" t="s">
        <v>13</v>
      </c>
      <c r="M27" s="76"/>
    </row>
    <row r="28" spans="1:13" ht="60" x14ac:dyDescent="0.25">
      <c r="A28" s="64"/>
      <c r="B28" s="89"/>
      <c r="C28" s="64"/>
      <c r="D28" s="49" t="s">
        <v>40</v>
      </c>
      <c r="E28" s="46" t="s">
        <v>75</v>
      </c>
      <c r="F28" s="83" t="s">
        <v>14</v>
      </c>
      <c r="G28" s="47">
        <v>865</v>
      </c>
      <c r="H28" s="54">
        <v>865</v>
      </c>
      <c r="I28" s="51">
        <f t="shared" si="0"/>
        <v>100</v>
      </c>
      <c r="J28" s="77"/>
      <c r="K28" s="53" t="s">
        <v>77</v>
      </c>
      <c r="L28" s="47" t="s">
        <v>13</v>
      </c>
      <c r="M28" s="79"/>
    </row>
    <row r="29" spans="1:13" x14ac:dyDescent="0.25">
      <c r="A29" s="90"/>
      <c r="B29" s="90" t="s">
        <v>24</v>
      </c>
      <c r="C29" s="91"/>
      <c r="D29" s="92"/>
      <c r="E29" s="90"/>
      <c r="F29" s="91"/>
      <c r="G29" s="93"/>
      <c r="H29" s="93"/>
      <c r="I29" s="94"/>
      <c r="J29" s="94"/>
      <c r="K29" s="95"/>
      <c r="L29" s="92"/>
      <c r="M29" s="96">
        <f>(J8+J20+J24+J27)/4</f>
        <v>100</v>
      </c>
    </row>
    <row r="30" spans="1:13" x14ac:dyDescent="0.25">
      <c r="A30" s="97"/>
      <c r="B30" s="97"/>
      <c r="C30" s="98"/>
      <c r="D30" s="99"/>
      <c r="E30" s="97"/>
      <c r="F30" s="98"/>
      <c r="G30" s="100"/>
      <c r="H30" s="100"/>
      <c r="I30" s="101"/>
      <c r="J30" s="101"/>
      <c r="K30" s="102"/>
      <c r="L30" s="99"/>
      <c r="M30" s="103"/>
    </row>
    <row r="31" spans="1:13" ht="15" hidden="1" customHeight="1" x14ac:dyDescent="0.25">
      <c r="A31" t="s">
        <v>81</v>
      </c>
    </row>
    <row r="32" spans="1:13" ht="15" hidden="1" customHeight="1" x14ac:dyDescent="0.25">
      <c r="A32" t="s">
        <v>82</v>
      </c>
    </row>
    <row r="33" spans="1:13" hidden="1" x14ac:dyDescent="0.25">
      <c r="A33" t="s">
        <v>83</v>
      </c>
    </row>
    <row r="34" spans="1:13" hidden="1" x14ac:dyDescent="0.25">
      <c r="A34" t="s">
        <v>84</v>
      </c>
    </row>
    <row r="35" spans="1:13" hidden="1" x14ac:dyDescent="0.25"/>
    <row r="36" spans="1:13" hidden="1" x14ac:dyDescent="0.25">
      <c r="A36" t="s">
        <v>85</v>
      </c>
    </row>
    <row r="37" spans="1:13" hidden="1" x14ac:dyDescent="0.25">
      <c r="A37" t="s">
        <v>86</v>
      </c>
    </row>
    <row r="38" spans="1:13" hidden="1" x14ac:dyDescent="0.25">
      <c r="A38" t="s">
        <v>87</v>
      </c>
    </row>
    <row r="39" spans="1:13" hidden="1" x14ac:dyDescent="0.25">
      <c r="A39" t="s">
        <v>88</v>
      </c>
    </row>
    <row r="40" spans="1:13" hidden="1" x14ac:dyDescent="0.25"/>
    <row r="41" spans="1:13" hidden="1" x14ac:dyDescent="0.25"/>
    <row r="42" spans="1:13" hidden="1" x14ac:dyDescent="0.25">
      <c r="A42" t="s">
        <v>89</v>
      </c>
    </row>
    <row r="43" spans="1:13" hidden="1" x14ac:dyDescent="0.25">
      <c r="A43" t="s">
        <v>90</v>
      </c>
    </row>
    <row r="44" spans="1:13" hidden="1" x14ac:dyDescent="0.25">
      <c r="A44" t="s">
        <v>91</v>
      </c>
    </row>
    <row r="48" spans="1:13" x14ac:dyDescent="0.25">
      <c r="A48" s="43" t="s">
        <v>92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x14ac:dyDescent="0.25">
      <c r="A49" s="43" t="s">
        <v>93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x14ac:dyDescent="0.25">
      <c r="A50" s="104" t="s">
        <v>94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3" x14ac:dyDescent="0.25">
      <c r="A51" s="104" t="s">
        <v>95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</row>
    <row r="52" spans="1:13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3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</row>
    <row r="54" spans="1:13" x14ac:dyDescent="0.25">
      <c r="A54" s="105" t="s">
        <v>96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</row>
    <row r="55" spans="1:13" hidden="1" x14ac:dyDescent="0.25">
      <c r="A55" t="s">
        <v>97</v>
      </c>
    </row>
    <row r="56" spans="1:13" hidden="1" x14ac:dyDescent="0.25">
      <c r="A56" t="s">
        <v>98</v>
      </c>
    </row>
    <row r="57" spans="1:13" hidden="1" x14ac:dyDescent="0.25">
      <c r="A57" t="s">
        <v>99</v>
      </c>
    </row>
    <row r="59" spans="1:13" ht="27" customHeight="1" x14ac:dyDescent="0.25"/>
    <row r="64" spans="1:13" x14ac:dyDescent="0.25">
      <c r="A64" s="106" t="s">
        <v>100</v>
      </c>
      <c r="B64" s="106"/>
      <c r="C64" s="106"/>
      <c r="F64" s="43" t="s">
        <v>101</v>
      </c>
    </row>
    <row r="66" spans="1:6" hidden="1" x14ac:dyDescent="0.25">
      <c r="A66" t="s">
        <v>36</v>
      </c>
      <c r="F66" t="s">
        <v>37</v>
      </c>
    </row>
    <row r="69" spans="1:6" x14ac:dyDescent="0.25">
      <c r="A69" t="s">
        <v>102</v>
      </c>
    </row>
    <row r="70" spans="1:6" x14ac:dyDescent="0.25">
      <c r="A70" t="s">
        <v>103</v>
      </c>
    </row>
  </sheetData>
  <mergeCells count="32">
    <mergeCell ref="M24:M26"/>
    <mergeCell ref="B27:B28"/>
    <mergeCell ref="C27:C28"/>
    <mergeCell ref="J27:J28"/>
    <mergeCell ref="M27:M28"/>
    <mergeCell ref="A64:C64"/>
    <mergeCell ref="A19:A28"/>
    <mergeCell ref="B20:B23"/>
    <mergeCell ref="C20:C21"/>
    <mergeCell ref="J20:J21"/>
    <mergeCell ref="M20:M23"/>
    <mergeCell ref="C22:C23"/>
    <mergeCell ref="J22:J23"/>
    <mergeCell ref="B24:B26"/>
    <mergeCell ref="C24:C26"/>
    <mergeCell ref="J24:J26"/>
    <mergeCell ref="M8:M19"/>
    <mergeCell ref="D15:D16"/>
    <mergeCell ref="E15:E16"/>
    <mergeCell ref="F15:F16"/>
    <mergeCell ref="G15:G16"/>
    <mergeCell ref="H15:H16"/>
    <mergeCell ref="I15:I16"/>
    <mergeCell ref="K15:K16"/>
    <mergeCell ref="L15:L16"/>
    <mergeCell ref="C2:J2"/>
    <mergeCell ref="C3:J3"/>
    <mergeCell ref="C4:J4"/>
    <mergeCell ref="A8:A18"/>
    <mergeCell ref="B8:B18"/>
    <mergeCell ref="C8:C18"/>
    <mergeCell ref="J8:J18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M8" sqref="M8:M13"/>
    </sheetView>
  </sheetViews>
  <sheetFormatPr defaultRowHeight="15" x14ac:dyDescent="0.25"/>
  <cols>
    <col min="1" max="1" width="18.28515625" style="11" customWidth="1"/>
    <col min="2" max="2" width="22.140625" style="11" customWidth="1"/>
    <col min="3" max="3" width="9.140625" style="11"/>
    <col min="4" max="4" width="12.42578125" style="120" customWidth="1"/>
    <col min="5" max="5" width="36" style="11" customWidth="1"/>
    <col min="6" max="6" width="9.140625" style="11"/>
    <col min="7" max="7" width="12.42578125" style="12" customWidth="1"/>
    <col min="8" max="8" width="9.140625" style="12"/>
    <col min="9" max="9" width="11.140625" style="11" customWidth="1"/>
    <col min="10" max="10" width="10.5703125" style="11" customWidth="1"/>
    <col min="11" max="11" width="9.140625" style="11"/>
    <col min="12" max="12" width="15.5703125" style="12" customWidth="1"/>
    <col min="13" max="13" width="15.5703125" style="11" customWidth="1"/>
    <col min="14" max="256" width="9.140625" style="11"/>
    <col min="257" max="257" width="18.28515625" style="11" customWidth="1"/>
    <col min="258" max="258" width="22.140625" style="11" customWidth="1"/>
    <col min="259" max="259" width="9.140625" style="11"/>
    <col min="260" max="260" width="12.42578125" style="11" customWidth="1"/>
    <col min="261" max="261" width="36" style="11" customWidth="1"/>
    <col min="262" max="262" width="9.140625" style="11"/>
    <col min="263" max="263" width="12.42578125" style="11" customWidth="1"/>
    <col min="264" max="264" width="9.140625" style="11"/>
    <col min="265" max="265" width="11.140625" style="11" customWidth="1"/>
    <col min="266" max="266" width="10.5703125" style="11" customWidth="1"/>
    <col min="267" max="267" width="9.140625" style="11"/>
    <col min="268" max="269" width="15.5703125" style="11" customWidth="1"/>
    <col min="270" max="512" width="9.140625" style="11"/>
    <col min="513" max="513" width="18.28515625" style="11" customWidth="1"/>
    <col min="514" max="514" width="22.140625" style="11" customWidth="1"/>
    <col min="515" max="515" width="9.140625" style="11"/>
    <col min="516" max="516" width="12.42578125" style="11" customWidth="1"/>
    <col min="517" max="517" width="36" style="11" customWidth="1"/>
    <col min="518" max="518" width="9.140625" style="11"/>
    <col min="519" max="519" width="12.42578125" style="11" customWidth="1"/>
    <col min="520" max="520" width="9.140625" style="11"/>
    <col min="521" max="521" width="11.140625" style="11" customWidth="1"/>
    <col min="522" max="522" width="10.5703125" style="11" customWidth="1"/>
    <col min="523" max="523" width="9.140625" style="11"/>
    <col min="524" max="525" width="15.5703125" style="11" customWidth="1"/>
    <col min="526" max="768" width="9.140625" style="11"/>
    <col min="769" max="769" width="18.28515625" style="11" customWidth="1"/>
    <col min="770" max="770" width="22.140625" style="11" customWidth="1"/>
    <col min="771" max="771" width="9.140625" style="11"/>
    <col min="772" max="772" width="12.42578125" style="11" customWidth="1"/>
    <col min="773" max="773" width="36" style="11" customWidth="1"/>
    <col min="774" max="774" width="9.140625" style="11"/>
    <col min="775" max="775" width="12.42578125" style="11" customWidth="1"/>
    <col min="776" max="776" width="9.140625" style="11"/>
    <col min="777" max="777" width="11.140625" style="11" customWidth="1"/>
    <col min="778" max="778" width="10.5703125" style="11" customWidth="1"/>
    <col min="779" max="779" width="9.140625" style="11"/>
    <col min="780" max="781" width="15.5703125" style="11" customWidth="1"/>
    <col min="782" max="1024" width="9.140625" style="11"/>
    <col min="1025" max="1025" width="18.28515625" style="11" customWidth="1"/>
    <col min="1026" max="1026" width="22.140625" style="11" customWidth="1"/>
    <col min="1027" max="1027" width="9.140625" style="11"/>
    <col min="1028" max="1028" width="12.42578125" style="11" customWidth="1"/>
    <col min="1029" max="1029" width="36" style="11" customWidth="1"/>
    <col min="1030" max="1030" width="9.140625" style="11"/>
    <col min="1031" max="1031" width="12.42578125" style="11" customWidth="1"/>
    <col min="1032" max="1032" width="9.140625" style="11"/>
    <col min="1033" max="1033" width="11.140625" style="11" customWidth="1"/>
    <col min="1034" max="1034" width="10.5703125" style="11" customWidth="1"/>
    <col min="1035" max="1035" width="9.140625" style="11"/>
    <col min="1036" max="1037" width="15.5703125" style="11" customWidth="1"/>
    <col min="1038" max="1280" width="9.140625" style="11"/>
    <col min="1281" max="1281" width="18.28515625" style="11" customWidth="1"/>
    <col min="1282" max="1282" width="22.140625" style="11" customWidth="1"/>
    <col min="1283" max="1283" width="9.140625" style="11"/>
    <col min="1284" max="1284" width="12.42578125" style="11" customWidth="1"/>
    <col min="1285" max="1285" width="36" style="11" customWidth="1"/>
    <col min="1286" max="1286" width="9.140625" style="11"/>
    <col min="1287" max="1287" width="12.42578125" style="11" customWidth="1"/>
    <col min="1288" max="1288" width="9.140625" style="11"/>
    <col min="1289" max="1289" width="11.140625" style="11" customWidth="1"/>
    <col min="1290" max="1290" width="10.5703125" style="11" customWidth="1"/>
    <col min="1291" max="1291" width="9.140625" style="11"/>
    <col min="1292" max="1293" width="15.5703125" style="11" customWidth="1"/>
    <col min="1294" max="1536" width="9.140625" style="11"/>
    <col min="1537" max="1537" width="18.28515625" style="11" customWidth="1"/>
    <col min="1538" max="1538" width="22.140625" style="11" customWidth="1"/>
    <col min="1539" max="1539" width="9.140625" style="11"/>
    <col min="1540" max="1540" width="12.42578125" style="11" customWidth="1"/>
    <col min="1541" max="1541" width="36" style="11" customWidth="1"/>
    <col min="1542" max="1542" width="9.140625" style="11"/>
    <col min="1543" max="1543" width="12.42578125" style="11" customWidth="1"/>
    <col min="1544" max="1544" width="9.140625" style="11"/>
    <col min="1545" max="1545" width="11.140625" style="11" customWidth="1"/>
    <col min="1546" max="1546" width="10.5703125" style="11" customWidth="1"/>
    <col min="1547" max="1547" width="9.140625" style="11"/>
    <col min="1548" max="1549" width="15.5703125" style="11" customWidth="1"/>
    <col min="1550" max="1792" width="9.140625" style="11"/>
    <col min="1793" max="1793" width="18.28515625" style="11" customWidth="1"/>
    <col min="1794" max="1794" width="22.140625" style="11" customWidth="1"/>
    <col min="1795" max="1795" width="9.140625" style="11"/>
    <col min="1796" max="1796" width="12.42578125" style="11" customWidth="1"/>
    <col min="1797" max="1797" width="36" style="11" customWidth="1"/>
    <col min="1798" max="1798" width="9.140625" style="11"/>
    <col min="1799" max="1799" width="12.42578125" style="11" customWidth="1"/>
    <col min="1800" max="1800" width="9.140625" style="11"/>
    <col min="1801" max="1801" width="11.140625" style="11" customWidth="1"/>
    <col min="1802" max="1802" width="10.5703125" style="11" customWidth="1"/>
    <col min="1803" max="1803" width="9.140625" style="11"/>
    <col min="1804" max="1805" width="15.5703125" style="11" customWidth="1"/>
    <col min="1806" max="2048" width="9.140625" style="11"/>
    <col min="2049" max="2049" width="18.28515625" style="11" customWidth="1"/>
    <col min="2050" max="2050" width="22.140625" style="11" customWidth="1"/>
    <col min="2051" max="2051" width="9.140625" style="11"/>
    <col min="2052" max="2052" width="12.42578125" style="11" customWidth="1"/>
    <col min="2053" max="2053" width="36" style="11" customWidth="1"/>
    <col min="2054" max="2054" width="9.140625" style="11"/>
    <col min="2055" max="2055" width="12.42578125" style="11" customWidth="1"/>
    <col min="2056" max="2056" width="9.140625" style="11"/>
    <col min="2057" max="2057" width="11.140625" style="11" customWidth="1"/>
    <col min="2058" max="2058" width="10.5703125" style="11" customWidth="1"/>
    <col min="2059" max="2059" width="9.140625" style="11"/>
    <col min="2060" max="2061" width="15.5703125" style="11" customWidth="1"/>
    <col min="2062" max="2304" width="9.140625" style="11"/>
    <col min="2305" max="2305" width="18.28515625" style="11" customWidth="1"/>
    <col min="2306" max="2306" width="22.140625" style="11" customWidth="1"/>
    <col min="2307" max="2307" width="9.140625" style="11"/>
    <col min="2308" max="2308" width="12.42578125" style="11" customWidth="1"/>
    <col min="2309" max="2309" width="36" style="11" customWidth="1"/>
    <col min="2310" max="2310" width="9.140625" style="11"/>
    <col min="2311" max="2311" width="12.42578125" style="11" customWidth="1"/>
    <col min="2312" max="2312" width="9.140625" style="11"/>
    <col min="2313" max="2313" width="11.140625" style="11" customWidth="1"/>
    <col min="2314" max="2314" width="10.5703125" style="11" customWidth="1"/>
    <col min="2315" max="2315" width="9.140625" style="11"/>
    <col min="2316" max="2317" width="15.5703125" style="11" customWidth="1"/>
    <col min="2318" max="2560" width="9.140625" style="11"/>
    <col min="2561" max="2561" width="18.28515625" style="11" customWidth="1"/>
    <col min="2562" max="2562" width="22.140625" style="11" customWidth="1"/>
    <col min="2563" max="2563" width="9.140625" style="11"/>
    <col min="2564" max="2564" width="12.42578125" style="11" customWidth="1"/>
    <col min="2565" max="2565" width="36" style="11" customWidth="1"/>
    <col min="2566" max="2566" width="9.140625" style="11"/>
    <col min="2567" max="2567" width="12.42578125" style="11" customWidth="1"/>
    <col min="2568" max="2568" width="9.140625" style="11"/>
    <col min="2569" max="2569" width="11.140625" style="11" customWidth="1"/>
    <col min="2570" max="2570" width="10.5703125" style="11" customWidth="1"/>
    <col min="2571" max="2571" width="9.140625" style="11"/>
    <col min="2572" max="2573" width="15.5703125" style="11" customWidth="1"/>
    <col min="2574" max="2816" width="9.140625" style="11"/>
    <col min="2817" max="2817" width="18.28515625" style="11" customWidth="1"/>
    <col min="2818" max="2818" width="22.140625" style="11" customWidth="1"/>
    <col min="2819" max="2819" width="9.140625" style="11"/>
    <col min="2820" max="2820" width="12.42578125" style="11" customWidth="1"/>
    <col min="2821" max="2821" width="36" style="11" customWidth="1"/>
    <col min="2822" max="2822" width="9.140625" style="11"/>
    <col min="2823" max="2823" width="12.42578125" style="11" customWidth="1"/>
    <col min="2824" max="2824" width="9.140625" style="11"/>
    <col min="2825" max="2825" width="11.140625" style="11" customWidth="1"/>
    <col min="2826" max="2826" width="10.5703125" style="11" customWidth="1"/>
    <col min="2827" max="2827" width="9.140625" style="11"/>
    <col min="2828" max="2829" width="15.5703125" style="11" customWidth="1"/>
    <col min="2830" max="3072" width="9.140625" style="11"/>
    <col min="3073" max="3073" width="18.28515625" style="11" customWidth="1"/>
    <col min="3074" max="3074" width="22.140625" style="11" customWidth="1"/>
    <col min="3075" max="3075" width="9.140625" style="11"/>
    <col min="3076" max="3076" width="12.42578125" style="11" customWidth="1"/>
    <col min="3077" max="3077" width="36" style="11" customWidth="1"/>
    <col min="3078" max="3078" width="9.140625" style="11"/>
    <col min="3079" max="3079" width="12.42578125" style="11" customWidth="1"/>
    <col min="3080" max="3080" width="9.140625" style="11"/>
    <col min="3081" max="3081" width="11.140625" style="11" customWidth="1"/>
    <col min="3082" max="3082" width="10.5703125" style="11" customWidth="1"/>
    <col min="3083" max="3083" width="9.140625" style="11"/>
    <col min="3084" max="3085" width="15.5703125" style="11" customWidth="1"/>
    <col min="3086" max="3328" width="9.140625" style="11"/>
    <col min="3329" max="3329" width="18.28515625" style="11" customWidth="1"/>
    <col min="3330" max="3330" width="22.140625" style="11" customWidth="1"/>
    <col min="3331" max="3331" width="9.140625" style="11"/>
    <col min="3332" max="3332" width="12.42578125" style="11" customWidth="1"/>
    <col min="3333" max="3333" width="36" style="11" customWidth="1"/>
    <col min="3334" max="3334" width="9.140625" style="11"/>
    <col min="3335" max="3335" width="12.42578125" style="11" customWidth="1"/>
    <col min="3336" max="3336" width="9.140625" style="11"/>
    <col min="3337" max="3337" width="11.140625" style="11" customWidth="1"/>
    <col min="3338" max="3338" width="10.5703125" style="11" customWidth="1"/>
    <col min="3339" max="3339" width="9.140625" style="11"/>
    <col min="3340" max="3341" width="15.5703125" style="11" customWidth="1"/>
    <col min="3342" max="3584" width="9.140625" style="11"/>
    <col min="3585" max="3585" width="18.28515625" style="11" customWidth="1"/>
    <col min="3586" max="3586" width="22.140625" style="11" customWidth="1"/>
    <col min="3587" max="3587" width="9.140625" style="11"/>
    <col min="3588" max="3588" width="12.42578125" style="11" customWidth="1"/>
    <col min="3589" max="3589" width="36" style="11" customWidth="1"/>
    <col min="3590" max="3590" width="9.140625" style="11"/>
    <col min="3591" max="3591" width="12.42578125" style="11" customWidth="1"/>
    <col min="3592" max="3592" width="9.140625" style="11"/>
    <col min="3593" max="3593" width="11.140625" style="11" customWidth="1"/>
    <col min="3594" max="3594" width="10.5703125" style="11" customWidth="1"/>
    <col min="3595" max="3595" width="9.140625" style="11"/>
    <col min="3596" max="3597" width="15.5703125" style="11" customWidth="1"/>
    <col min="3598" max="3840" width="9.140625" style="11"/>
    <col min="3841" max="3841" width="18.28515625" style="11" customWidth="1"/>
    <col min="3842" max="3842" width="22.140625" style="11" customWidth="1"/>
    <col min="3843" max="3843" width="9.140625" style="11"/>
    <col min="3844" max="3844" width="12.42578125" style="11" customWidth="1"/>
    <col min="3845" max="3845" width="36" style="11" customWidth="1"/>
    <col min="3846" max="3846" width="9.140625" style="11"/>
    <col min="3847" max="3847" width="12.42578125" style="11" customWidth="1"/>
    <col min="3848" max="3848" width="9.140625" style="11"/>
    <col min="3849" max="3849" width="11.140625" style="11" customWidth="1"/>
    <col min="3850" max="3850" width="10.5703125" style="11" customWidth="1"/>
    <col min="3851" max="3851" width="9.140625" style="11"/>
    <col min="3852" max="3853" width="15.5703125" style="11" customWidth="1"/>
    <col min="3854" max="4096" width="9.140625" style="11"/>
    <col min="4097" max="4097" width="18.28515625" style="11" customWidth="1"/>
    <col min="4098" max="4098" width="22.140625" style="11" customWidth="1"/>
    <col min="4099" max="4099" width="9.140625" style="11"/>
    <col min="4100" max="4100" width="12.42578125" style="11" customWidth="1"/>
    <col min="4101" max="4101" width="36" style="11" customWidth="1"/>
    <col min="4102" max="4102" width="9.140625" style="11"/>
    <col min="4103" max="4103" width="12.42578125" style="11" customWidth="1"/>
    <col min="4104" max="4104" width="9.140625" style="11"/>
    <col min="4105" max="4105" width="11.140625" style="11" customWidth="1"/>
    <col min="4106" max="4106" width="10.5703125" style="11" customWidth="1"/>
    <col min="4107" max="4107" width="9.140625" style="11"/>
    <col min="4108" max="4109" width="15.5703125" style="11" customWidth="1"/>
    <col min="4110" max="4352" width="9.140625" style="11"/>
    <col min="4353" max="4353" width="18.28515625" style="11" customWidth="1"/>
    <col min="4354" max="4354" width="22.140625" style="11" customWidth="1"/>
    <col min="4355" max="4355" width="9.140625" style="11"/>
    <col min="4356" max="4356" width="12.42578125" style="11" customWidth="1"/>
    <col min="4357" max="4357" width="36" style="11" customWidth="1"/>
    <col min="4358" max="4358" width="9.140625" style="11"/>
    <col min="4359" max="4359" width="12.42578125" style="11" customWidth="1"/>
    <col min="4360" max="4360" width="9.140625" style="11"/>
    <col min="4361" max="4361" width="11.140625" style="11" customWidth="1"/>
    <col min="4362" max="4362" width="10.5703125" style="11" customWidth="1"/>
    <col min="4363" max="4363" width="9.140625" style="11"/>
    <col min="4364" max="4365" width="15.5703125" style="11" customWidth="1"/>
    <col min="4366" max="4608" width="9.140625" style="11"/>
    <col min="4609" max="4609" width="18.28515625" style="11" customWidth="1"/>
    <col min="4610" max="4610" width="22.140625" style="11" customWidth="1"/>
    <col min="4611" max="4611" width="9.140625" style="11"/>
    <col min="4612" max="4612" width="12.42578125" style="11" customWidth="1"/>
    <col min="4613" max="4613" width="36" style="11" customWidth="1"/>
    <col min="4614" max="4614" width="9.140625" style="11"/>
    <col min="4615" max="4615" width="12.42578125" style="11" customWidth="1"/>
    <col min="4616" max="4616" width="9.140625" style="11"/>
    <col min="4617" max="4617" width="11.140625" style="11" customWidth="1"/>
    <col min="4618" max="4618" width="10.5703125" style="11" customWidth="1"/>
    <col min="4619" max="4619" width="9.140625" style="11"/>
    <col min="4620" max="4621" width="15.5703125" style="11" customWidth="1"/>
    <col min="4622" max="4864" width="9.140625" style="11"/>
    <col min="4865" max="4865" width="18.28515625" style="11" customWidth="1"/>
    <col min="4866" max="4866" width="22.140625" style="11" customWidth="1"/>
    <col min="4867" max="4867" width="9.140625" style="11"/>
    <col min="4868" max="4868" width="12.42578125" style="11" customWidth="1"/>
    <col min="4869" max="4869" width="36" style="11" customWidth="1"/>
    <col min="4870" max="4870" width="9.140625" style="11"/>
    <col min="4871" max="4871" width="12.42578125" style="11" customWidth="1"/>
    <col min="4872" max="4872" width="9.140625" style="11"/>
    <col min="4873" max="4873" width="11.140625" style="11" customWidth="1"/>
    <col min="4874" max="4874" width="10.5703125" style="11" customWidth="1"/>
    <col min="4875" max="4875" width="9.140625" style="11"/>
    <col min="4876" max="4877" width="15.5703125" style="11" customWidth="1"/>
    <col min="4878" max="5120" width="9.140625" style="11"/>
    <col min="5121" max="5121" width="18.28515625" style="11" customWidth="1"/>
    <col min="5122" max="5122" width="22.140625" style="11" customWidth="1"/>
    <col min="5123" max="5123" width="9.140625" style="11"/>
    <col min="5124" max="5124" width="12.42578125" style="11" customWidth="1"/>
    <col min="5125" max="5125" width="36" style="11" customWidth="1"/>
    <col min="5126" max="5126" width="9.140625" style="11"/>
    <col min="5127" max="5127" width="12.42578125" style="11" customWidth="1"/>
    <col min="5128" max="5128" width="9.140625" style="11"/>
    <col min="5129" max="5129" width="11.140625" style="11" customWidth="1"/>
    <col min="5130" max="5130" width="10.5703125" style="11" customWidth="1"/>
    <col min="5131" max="5131" width="9.140625" style="11"/>
    <col min="5132" max="5133" width="15.5703125" style="11" customWidth="1"/>
    <col min="5134" max="5376" width="9.140625" style="11"/>
    <col min="5377" max="5377" width="18.28515625" style="11" customWidth="1"/>
    <col min="5378" max="5378" width="22.140625" style="11" customWidth="1"/>
    <col min="5379" max="5379" width="9.140625" style="11"/>
    <col min="5380" max="5380" width="12.42578125" style="11" customWidth="1"/>
    <col min="5381" max="5381" width="36" style="11" customWidth="1"/>
    <col min="5382" max="5382" width="9.140625" style="11"/>
    <col min="5383" max="5383" width="12.42578125" style="11" customWidth="1"/>
    <col min="5384" max="5384" width="9.140625" style="11"/>
    <col min="5385" max="5385" width="11.140625" style="11" customWidth="1"/>
    <col min="5386" max="5386" width="10.5703125" style="11" customWidth="1"/>
    <col min="5387" max="5387" width="9.140625" style="11"/>
    <col min="5388" max="5389" width="15.5703125" style="11" customWidth="1"/>
    <col min="5390" max="5632" width="9.140625" style="11"/>
    <col min="5633" max="5633" width="18.28515625" style="11" customWidth="1"/>
    <col min="5634" max="5634" width="22.140625" style="11" customWidth="1"/>
    <col min="5635" max="5635" width="9.140625" style="11"/>
    <col min="5636" max="5636" width="12.42578125" style="11" customWidth="1"/>
    <col min="5637" max="5637" width="36" style="11" customWidth="1"/>
    <col min="5638" max="5638" width="9.140625" style="11"/>
    <col min="5639" max="5639" width="12.42578125" style="11" customWidth="1"/>
    <col min="5640" max="5640" width="9.140625" style="11"/>
    <col min="5641" max="5641" width="11.140625" style="11" customWidth="1"/>
    <col min="5642" max="5642" width="10.5703125" style="11" customWidth="1"/>
    <col min="5643" max="5643" width="9.140625" style="11"/>
    <col min="5644" max="5645" width="15.5703125" style="11" customWidth="1"/>
    <col min="5646" max="5888" width="9.140625" style="11"/>
    <col min="5889" max="5889" width="18.28515625" style="11" customWidth="1"/>
    <col min="5890" max="5890" width="22.140625" style="11" customWidth="1"/>
    <col min="5891" max="5891" width="9.140625" style="11"/>
    <col min="5892" max="5892" width="12.42578125" style="11" customWidth="1"/>
    <col min="5893" max="5893" width="36" style="11" customWidth="1"/>
    <col min="5894" max="5894" width="9.140625" style="11"/>
    <col min="5895" max="5895" width="12.42578125" style="11" customWidth="1"/>
    <col min="5896" max="5896" width="9.140625" style="11"/>
    <col min="5897" max="5897" width="11.140625" style="11" customWidth="1"/>
    <col min="5898" max="5898" width="10.5703125" style="11" customWidth="1"/>
    <col min="5899" max="5899" width="9.140625" style="11"/>
    <col min="5900" max="5901" width="15.5703125" style="11" customWidth="1"/>
    <col min="5902" max="6144" width="9.140625" style="11"/>
    <col min="6145" max="6145" width="18.28515625" style="11" customWidth="1"/>
    <col min="6146" max="6146" width="22.140625" style="11" customWidth="1"/>
    <col min="6147" max="6147" width="9.140625" style="11"/>
    <col min="6148" max="6148" width="12.42578125" style="11" customWidth="1"/>
    <col min="6149" max="6149" width="36" style="11" customWidth="1"/>
    <col min="6150" max="6150" width="9.140625" style="11"/>
    <col min="6151" max="6151" width="12.42578125" style="11" customWidth="1"/>
    <col min="6152" max="6152" width="9.140625" style="11"/>
    <col min="6153" max="6153" width="11.140625" style="11" customWidth="1"/>
    <col min="6154" max="6154" width="10.5703125" style="11" customWidth="1"/>
    <col min="6155" max="6155" width="9.140625" style="11"/>
    <col min="6156" max="6157" width="15.5703125" style="11" customWidth="1"/>
    <col min="6158" max="6400" width="9.140625" style="11"/>
    <col min="6401" max="6401" width="18.28515625" style="11" customWidth="1"/>
    <col min="6402" max="6402" width="22.140625" style="11" customWidth="1"/>
    <col min="6403" max="6403" width="9.140625" style="11"/>
    <col min="6404" max="6404" width="12.42578125" style="11" customWidth="1"/>
    <col min="6405" max="6405" width="36" style="11" customWidth="1"/>
    <col min="6406" max="6406" width="9.140625" style="11"/>
    <col min="6407" max="6407" width="12.42578125" style="11" customWidth="1"/>
    <col min="6408" max="6408" width="9.140625" style="11"/>
    <col min="6409" max="6409" width="11.140625" style="11" customWidth="1"/>
    <col min="6410" max="6410" width="10.5703125" style="11" customWidth="1"/>
    <col min="6411" max="6411" width="9.140625" style="11"/>
    <col min="6412" max="6413" width="15.5703125" style="11" customWidth="1"/>
    <col min="6414" max="6656" width="9.140625" style="11"/>
    <col min="6657" max="6657" width="18.28515625" style="11" customWidth="1"/>
    <col min="6658" max="6658" width="22.140625" style="11" customWidth="1"/>
    <col min="6659" max="6659" width="9.140625" style="11"/>
    <col min="6660" max="6660" width="12.42578125" style="11" customWidth="1"/>
    <col min="6661" max="6661" width="36" style="11" customWidth="1"/>
    <col min="6662" max="6662" width="9.140625" style="11"/>
    <col min="6663" max="6663" width="12.42578125" style="11" customWidth="1"/>
    <col min="6664" max="6664" width="9.140625" style="11"/>
    <col min="6665" max="6665" width="11.140625" style="11" customWidth="1"/>
    <col min="6666" max="6666" width="10.5703125" style="11" customWidth="1"/>
    <col min="6667" max="6667" width="9.140625" style="11"/>
    <col min="6668" max="6669" width="15.5703125" style="11" customWidth="1"/>
    <col min="6670" max="6912" width="9.140625" style="11"/>
    <col min="6913" max="6913" width="18.28515625" style="11" customWidth="1"/>
    <col min="6914" max="6914" width="22.140625" style="11" customWidth="1"/>
    <col min="6915" max="6915" width="9.140625" style="11"/>
    <col min="6916" max="6916" width="12.42578125" style="11" customWidth="1"/>
    <col min="6917" max="6917" width="36" style="11" customWidth="1"/>
    <col min="6918" max="6918" width="9.140625" style="11"/>
    <col min="6919" max="6919" width="12.42578125" style="11" customWidth="1"/>
    <col min="6920" max="6920" width="9.140625" style="11"/>
    <col min="6921" max="6921" width="11.140625" style="11" customWidth="1"/>
    <col min="6922" max="6922" width="10.5703125" style="11" customWidth="1"/>
    <col min="6923" max="6923" width="9.140625" style="11"/>
    <col min="6924" max="6925" width="15.5703125" style="11" customWidth="1"/>
    <col min="6926" max="7168" width="9.140625" style="11"/>
    <col min="7169" max="7169" width="18.28515625" style="11" customWidth="1"/>
    <col min="7170" max="7170" width="22.140625" style="11" customWidth="1"/>
    <col min="7171" max="7171" width="9.140625" style="11"/>
    <col min="7172" max="7172" width="12.42578125" style="11" customWidth="1"/>
    <col min="7173" max="7173" width="36" style="11" customWidth="1"/>
    <col min="7174" max="7174" width="9.140625" style="11"/>
    <col min="7175" max="7175" width="12.42578125" style="11" customWidth="1"/>
    <col min="7176" max="7176" width="9.140625" style="11"/>
    <col min="7177" max="7177" width="11.140625" style="11" customWidth="1"/>
    <col min="7178" max="7178" width="10.5703125" style="11" customWidth="1"/>
    <col min="7179" max="7179" width="9.140625" style="11"/>
    <col min="7180" max="7181" width="15.5703125" style="11" customWidth="1"/>
    <col min="7182" max="7424" width="9.140625" style="11"/>
    <col min="7425" max="7425" width="18.28515625" style="11" customWidth="1"/>
    <col min="7426" max="7426" width="22.140625" style="11" customWidth="1"/>
    <col min="7427" max="7427" width="9.140625" style="11"/>
    <col min="7428" max="7428" width="12.42578125" style="11" customWidth="1"/>
    <col min="7429" max="7429" width="36" style="11" customWidth="1"/>
    <col min="7430" max="7430" width="9.140625" style="11"/>
    <col min="7431" max="7431" width="12.42578125" style="11" customWidth="1"/>
    <col min="7432" max="7432" width="9.140625" style="11"/>
    <col min="7433" max="7433" width="11.140625" style="11" customWidth="1"/>
    <col min="7434" max="7434" width="10.5703125" style="11" customWidth="1"/>
    <col min="7435" max="7435" width="9.140625" style="11"/>
    <col min="7436" max="7437" width="15.5703125" style="11" customWidth="1"/>
    <col min="7438" max="7680" width="9.140625" style="11"/>
    <col min="7681" max="7681" width="18.28515625" style="11" customWidth="1"/>
    <col min="7682" max="7682" width="22.140625" style="11" customWidth="1"/>
    <col min="7683" max="7683" width="9.140625" style="11"/>
    <col min="7684" max="7684" width="12.42578125" style="11" customWidth="1"/>
    <col min="7685" max="7685" width="36" style="11" customWidth="1"/>
    <col min="7686" max="7686" width="9.140625" style="11"/>
    <col min="7687" max="7687" width="12.42578125" style="11" customWidth="1"/>
    <col min="7688" max="7688" width="9.140625" style="11"/>
    <col min="7689" max="7689" width="11.140625" style="11" customWidth="1"/>
    <col min="7690" max="7690" width="10.5703125" style="11" customWidth="1"/>
    <col min="7691" max="7691" width="9.140625" style="11"/>
    <col min="7692" max="7693" width="15.5703125" style="11" customWidth="1"/>
    <col min="7694" max="7936" width="9.140625" style="11"/>
    <col min="7937" max="7937" width="18.28515625" style="11" customWidth="1"/>
    <col min="7938" max="7938" width="22.140625" style="11" customWidth="1"/>
    <col min="7939" max="7939" width="9.140625" style="11"/>
    <col min="7940" max="7940" width="12.42578125" style="11" customWidth="1"/>
    <col min="7941" max="7941" width="36" style="11" customWidth="1"/>
    <col min="7942" max="7942" width="9.140625" style="11"/>
    <col min="7943" max="7943" width="12.42578125" style="11" customWidth="1"/>
    <col min="7944" max="7944" width="9.140625" style="11"/>
    <col min="7945" max="7945" width="11.140625" style="11" customWidth="1"/>
    <col min="7946" max="7946" width="10.5703125" style="11" customWidth="1"/>
    <col min="7947" max="7947" width="9.140625" style="11"/>
    <col min="7948" max="7949" width="15.5703125" style="11" customWidth="1"/>
    <col min="7950" max="8192" width="9.140625" style="11"/>
    <col min="8193" max="8193" width="18.28515625" style="11" customWidth="1"/>
    <col min="8194" max="8194" width="22.140625" style="11" customWidth="1"/>
    <col min="8195" max="8195" width="9.140625" style="11"/>
    <col min="8196" max="8196" width="12.42578125" style="11" customWidth="1"/>
    <col min="8197" max="8197" width="36" style="11" customWidth="1"/>
    <col min="8198" max="8198" width="9.140625" style="11"/>
    <col min="8199" max="8199" width="12.42578125" style="11" customWidth="1"/>
    <col min="8200" max="8200" width="9.140625" style="11"/>
    <col min="8201" max="8201" width="11.140625" style="11" customWidth="1"/>
    <col min="8202" max="8202" width="10.5703125" style="11" customWidth="1"/>
    <col min="8203" max="8203" width="9.140625" style="11"/>
    <col min="8204" max="8205" width="15.5703125" style="11" customWidth="1"/>
    <col min="8206" max="8448" width="9.140625" style="11"/>
    <col min="8449" max="8449" width="18.28515625" style="11" customWidth="1"/>
    <col min="8450" max="8450" width="22.140625" style="11" customWidth="1"/>
    <col min="8451" max="8451" width="9.140625" style="11"/>
    <col min="8452" max="8452" width="12.42578125" style="11" customWidth="1"/>
    <col min="8453" max="8453" width="36" style="11" customWidth="1"/>
    <col min="8454" max="8454" width="9.140625" style="11"/>
    <col min="8455" max="8455" width="12.42578125" style="11" customWidth="1"/>
    <col min="8456" max="8456" width="9.140625" style="11"/>
    <col min="8457" max="8457" width="11.140625" style="11" customWidth="1"/>
    <col min="8458" max="8458" width="10.5703125" style="11" customWidth="1"/>
    <col min="8459" max="8459" width="9.140625" style="11"/>
    <col min="8460" max="8461" width="15.5703125" style="11" customWidth="1"/>
    <col min="8462" max="8704" width="9.140625" style="11"/>
    <col min="8705" max="8705" width="18.28515625" style="11" customWidth="1"/>
    <col min="8706" max="8706" width="22.140625" style="11" customWidth="1"/>
    <col min="8707" max="8707" width="9.140625" style="11"/>
    <col min="8708" max="8708" width="12.42578125" style="11" customWidth="1"/>
    <col min="8709" max="8709" width="36" style="11" customWidth="1"/>
    <col min="8710" max="8710" width="9.140625" style="11"/>
    <col min="8711" max="8711" width="12.42578125" style="11" customWidth="1"/>
    <col min="8712" max="8712" width="9.140625" style="11"/>
    <col min="8713" max="8713" width="11.140625" style="11" customWidth="1"/>
    <col min="8714" max="8714" width="10.5703125" style="11" customWidth="1"/>
    <col min="8715" max="8715" width="9.140625" style="11"/>
    <col min="8716" max="8717" width="15.5703125" style="11" customWidth="1"/>
    <col min="8718" max="8960" width="9.140625" style="11"/>
    <col min="8961" max="8961" width="18.28515625" style="11" customWidth="1"/>
    <col min="8962" max="8962" width="22.140625" style="11" customWidth="1"/>
    <col min="8963" max="8963" width="9.140625" style="11"/>
    <col min="8964" max="8964" width="12.42578125" style="11" customWidth="1"/>
    <col min="8965" max="8965" width="36" style="11" customWidth="1"/>
    <col min="8966" max="8966" width="9.140625" style="11"/>
    <col min="8967" max="8967" width="12.42578125" style="11" customWidth="1"/>
    <col min="8968" max="8968" width="9.140625" style="11"/>
    <col min="8969" max="8969" width="11.140625" style="11" customWidth="1"/>
    <col min="8970" max="8970" width="10.5703125" style="11" customWidth="1"/>
    <col min="8971" max="8971" width="9.140625" style="11"/>
    <col min="8972" max="8973" width="15.5703125" style="11" customWidth="1"/>
    <col min="8974" max="9216" width="9.140625" style="11"/>
    <col min="9217" max="9217" width="18.28515625" style="11" customWidth="1"/>
    <col min="9218" max="9218" width="22.140625" style="11" customWidth="1"/>
    <col min="9219" max="9219" width="9.140625" style="11"/>
    <col min="9220" max="9220" width="12.42578125" style="11" customWidth="1"/>
    <col min="9221" max="9221" width="36" style="11" customWidth="1"/>
    <col min="9222" max="9222" width="9.140625" style="11"/>
    <col min="9223" max="9223" width="12.42578125" style="11" customWidth="1"/>
    <col min="9224" max="9224" width="9.140625" style="11"/>
    <col min="9225" max="9225" width="11.140625" style="11" customWidth="1"/>
    <col min="9226" max="9226" width="10.5703125" style="11" customWidth="1"/>
    <col min="9227" max="9227" width="9.140625" style="11"/>
    <col min="9228" max="9229" width="15.5703125" style="11" customWidth="1"/>
    <col min="9230" max="9472" width="9.140625" style="11"/>
    <col min="9473" max="9473" width="18.28515625" style="11" customWidth="1"/>
    <col min="9474" max="9474" width="22.140625" style="11" customWidth="1"/>
    <col min="9475" max="9475" width="9.140625" style="11"/>
    <col min="9476" max="9476" width="12.42578125" style="11" customWidth="1"/>
    <col min="9477" max="9477" width="36" style="11" customWidth="1"/>
    <col min="9478" max="9478" width="9.140625" style="11"/>
    <col min="9479" max="9479" width="12.42578125" style="11" customWidth="1"/>
    <col min="9480" max="9480" width="9.140625" style="11"/>
    <col min="9481" max="9481" width="11.140625" style="11" customWidth="1"/>
    <col min="9482" max="9482" width="10.5703125" style="11" customWidth="1"/>
    <col min="9483" max="9483" width="9.140625" style="11"/>
    <col min="9484" max="9485" width="15.5703125" style="11" customWidth="1"/>
    <col min="9486" max="9728" width="9.140625" style="11"/>
    <col min="9729" max="9729" width="18.28515625" style="11" customWidth="1"/>
    <col min="9730" max="9730" width="22.140625" style="11" customWidth="1"/>
    <col min="9731" max="9731" width="9.140625" style="11"/>
    <col min="9732" max="9732" width="12.42578125" style="11" customWidth="1"/>
    <col min="9733" max="9733" width="36" style="11" customWidth="1"/>
    <col min="9734" max="9734" width="9.140625" style="11"/>
    <col min="9735" max="9735" width="12.42578125" style="11" customWidth="1"/>
    <col min="9736" max="9736" width="9.140625" style="11"/>
    <col min="9737" max="9737" width="11.140625" style="11" customWidth="1"/>
    <col min="9738" max="9738" width="10.5703125" style="11" customWidth="1"/>
    <col min="9739" max="9739" width="9.140625" style="11"/>
    <col min="9740" max="9741" width="15.5703125" style="11" customWidth="1"/>
    <col min="9742" max="9984" width="9.140625" style="11"/>
    <col min="9985" max="9985" width="18.28515625" style="11" customWidth="1"/>
    <col min="9986" max="9986" width="22.140625" style="11" customWidth="1"/>
    <col min="9987" max="9987" width="9.140625" style="11"/>
    <col min="9988" max="9988" width="12.42578125" style="11" customWidth="1"/>
    <col min="9989" max="9989" width="36" style="11" customWidth="1"/>
    <col min="9990" max="9990" width="9.140625" style="11"/>
    <col min="9991" max="9991" width="12.42578125" style="11" customWidth="1"/>
    <col min="9992" max="9992" width="9.140625" style="11"/>
    <col min="9993" max="9993" width="11.140625" style="11" customWidth="1"/>
    <col min="9994" max="9994" width="10.5703125" style="11" customWidth="1"/>
    <col min="9995" max="9995" width="9.140625" style="11"/>
    <col min="9996" max="9997" width="15.5703125" style="11" customWidth="1"/>
    <col min="9998" max="10240" width="9.140625" style="11"/>
    <col min="10241" max="10241" width="18.28515625" style="11" customWidth="1"/>
    <col min="10242" max="10242" width="22.140625" style="11" customWidth="1"/>
    <col min="10243" max="10243" width="9.140625" style="11"/>
    <col min="10244" max="10244" width="12.42578125" style="11" customWidth="1"/>
    <col min="10245" max="10245" width="36" style="11" customWidth="1"/>
    <col min="10246" max="10246" width="9.140625" style="11"/>
    <col min="10247" max="10247" width="12.42578125" style="11" customWidth="1"/>
    <col min="10248" max="10248" width="9.140625" style="11"/>
    <col min="10249" max="10249" width="11.140625" style="11" customWidth="1"/>
    <col min="10250" max="10250" width="10.5703125" style="11" customWidth="1"/>
    <col min="10251" max="10251" width="9.140625" style="11"/>
    <col min="10252" max="10253" width="15.5703125" style="11" customWidth="1"/>
    <col min="10254" max="10496" width="9.140625" style="11"/>
    <col min="10497" max="10497" width="18.28515625" style="11" customWidth="1"/>
    <col min="10498" max="10498" width="22.140625" style="11" customWidth="1"/>
    <col min="10499" max="10499" width="9.140625" style="11"/>
    <col min="10500" max="10500" width="12.42578125" style="11" customWidth="1"/>
    <col min="10501" max="10501" width="36" style="11" customWidth="1"/>
    <col min="10502" max="10502" width="9.140625" style="11"/>
    <col min="10503" max="10503" width="12.42578125" style="11" customWidth="1"/>
    <col min="10504" max="10504" width="9.140625" style="11"/>
    <col min="10505" max="10505" width="11.140625" style="11" customWidth="1"/>
    <col min="10506" max="10506" width="10.5703125" style="11" customWidth="1"/>
    <col min="10507" max="10507" width="9.140625" style="11"/>
    <col min="10508" max="10509" width="15.5703125" style="11" customWidth="1"/>
    <col min="10510" max="10752" width="9.140625" style="11"/>
    <col min="10753" max="10753" width="18.28515625" style="11" customWidth="1"/>
    <col min="10754" max="10754" width="22.140625" style="11" customWidth="1"/>
    <col min="10755" max="10755" width="9.140625" style="11"/>
    <col min="10756" max="10756" width="12.42578125" style="11" customWidth="1"/>
    <col min="10757" max="10757" width="36" style="11" customWidth="1"/>
    <col min="10758" max="10758" width="9.140625" style="11"/>
    <col min="10759" max="10759" width="12.42578125" style="11" customWidth="1"/>
    <col min="10760" max="10760" width="9.140625" style="11"/>
    <col min="10761" max="10761" width="11.140625" style="11" customWidth="1"/>
    <col min="10762" max="10762" width="10.5703125" style="11" customWidth="1"/>
    <col min="10763" max="10763" width="9.140625" style="11"/>
    <col min="10764" max="10765" width="15.5703125" style="11" customWidth="1"/>
    <col min="10766" max="11008" width="9.140625" style="11"/>
    <col min="11009" max="11009" width="18.28515625" style="11" customWidth="1"/>
    <col min="11010" max="11010" width="22.140625" style="11" customWidth="1"/>
    <col min="11011" max="11011" width="9.140625" style="11"/>
    <col min="11012" max="11012" width="12.42578125" style="11" customWidth="1"/>
    <col min="11013" max="11013" width="36" style="11" customWidth="1"/>
    <col min="11014" max="11014" width="9.140625" style="11"/>
    <col min="11015" max="11015" width="12.42578125" style="11" customWidth="1"/>
    <col min="11016" max="11016" width="9.140625" style="11"/>
    <col min="11017" max="11017" width="11.140625" style="11" customWidth="1"/>
    <col min="11018" max="11018" width="10.5703125" style="11" customWidth="1"/>
    <col min="11019" max="11019" width="9.140625" style="11"/>
    <col min="11020" max="11021" width="15.5703125" style="11" customWidth="1"/>
    <col min="11022" max="11264" width="9.140625" style="11"/>
    <col min="11265" max="11265" width="18.28515625" style="11" customWidth="1"/>
    <col min="11266" max="11266" width="22.140625" style="11" customWidth="1"/>
    <col min="11267" max="11267" width="9.140625" style="11"/>
    <col min="11268" max="11268" width="12.42578125" style="11" customWidth="1"/>
    <col min="11269" max="11269" width="36" style="11" customWidth="1"/>
    <col min="11270" max="11270" width="9.140625" style="11"/>
    <col min="11271" max="11271" width="12.42578125" style="11" customWidth="1"/>
    <col min="11272" max="11272" width="9.140625" style="11"/>
    <col min="11273" max="11273" width="11.140625" style="11" customWidth="1"/>
    <col min="11274" max="11274" width="10.5703125" style="11" customWidth="1"/>
    <col min="11275" max="11275" width="9.140625" style="11"/>
    <col min="11276" max="11277" width="15.5703125" style="11" customWidth="1"/>
    <col min="11278" max="11520" width="9.140625" style="11"/>
    <col min="11521" max="11521" width="18.28515625" style="11" customWidth="1"/>
    <col min="11522" max="11522" width="22.140625" style="11" customWidth="1"/>
    <col min="11523" max="11523" width="9.140625" style="11"/>
    <col min="11524" max="11524" width="12.42578125" style="11" customWidth="1"/>
    <col min="11525" max="11525" width="36" style="11" customWidth="1"/>
    <col min="11526" max="11526" width="9.140625" style="11"/>
    <col min="11527" max="11527" width="12.42578125" style="11" customWidth="1"/>
    <col min="11528" max="11528" width="9.140625" style="11"/>
    <col min="11529" max="11529" width="11.140625" style="11" customWidth="1"/>
    <col min="11530" max="11530" width="10.5703125" style="11" customWidth="1"/>
    <col min="11531" max="11531" width="9.140625" style="11"/>
    <col min="11532" max="11533" width="15.5703125" style="11" customWidth="1"/>
    <col min="11534" max="11776" width="9.140625" style="11"/>
    <col min="11777" max="11777" width="18.28515625" style="11" customWidth="1"/>
    <col min="11778" max="11778" width="22.140625" style="11" customWidth="1"/>
    <col min="11779" max="11779" width="9.140625" style="11"/>
    <col min="11780" max="11780" width="12.42578125" style="11" customWidth="1"/>
    <col min="11781" max="11781" width="36" style="11" customWidth="1"/>
    <col min="11782" max="11782" width="9.140625" style="11"/>
    <col min="11783" max="11783" width="12.42578125" style="11" customWidth="1"/>
    <col min="11784" max="11784" width="9.140625" style="11"/>
    <col min="11785" max="11785" width="11.140625" style="11" customWidth="1"/>
    <col min="11786" max="11786" width="10.5703125" style="11" customWidth="1"/>
    <col min="11787" max="11787" width="9.140625" style="11"/>
    <col min="11788" max="11789" width="15.5703125" style="11" customWidth="1"/>
    <col min="11790" max="12032" width="9.140625" style="11"/>
    <col min="12033" max="12033" width="18.28515625" style="11" customWidth="1"/>
    <col min="12034" max="12034" width="22.140625" style="11" customWidth="1"/>
    <col min="12035" max="12035" width="9.140625" style="11"/>
    <col min="12036" max="12036" width="12.42578125" style="11" customWidth="1"/>
    <col min="12037" max="12037" width="36" style="11" customWidth="1"/>
    <col min="12038" max="12038" width="9.140625" style="11"/>
    <col min="12039" max="12039" width="12.42578125" style="11" customWidth="1"/>
    <col min="12040" max="12040" width="9.140625" style="11"/>
    <col min="12041" max="12041" width="11.140625" style="11" customWidth="1"/>
    <col min="12042" max="12042" width="10.5703125" style="11" customWidth="1"/>
    <col min="12043" max="12043" width="9.140625" style="11"/>
    <col min="12044" max="12045" width="15.5703125" style="11" customWidth="1"/>
    <col min="12046" max="12288" width="9.140625" style="11"/>
    <col min="12289" max="12289" width="18.28515625" style="11" customWidth="1"/>
    <col min="12290" max="12290" width="22.140625" style="11" customWidth="1"/>
    <col min="12291" max="12291" width="9.140625" style="11"/>
    <col min="12292" max="12292" width="12.42578125" style="11" customWidth="1"/>
    <col min="12293" max="12293" width="36" style="11" customWidth="1"/>
    <col min="12294" max="12294" width="9.140625" style="11"/>
    <col min="12295" max="12295" width="12.42578125" style="11" customWidth="1"/>
    <col min="12296" max="12296" width="9.140625" style="11"/>
    <col min="12297" max="12297" width="11.140625" style="11" customWidth="1"/>
    <col min="12298" max="12298" width="10.5703125" style="11" customWidth="1"/>
    <col min="12299" max="12299" width="9.140625" style="11"/>
    <col min="12300" max="12301" width="15.5703125" style="11" customWidth="1"/>
    <col min="12302" max="12544" width="9.140625" style="11"/>
    <col min="12545" max="12545" width="18.28515625" style="11" customWidth="1"/>
    <col min="12546" max="12546" width="22.140625" style="11" customWidth="1"/>
    <col min="12547" max="12547" width="9.140625" style="11"/>
    <col min="12548" max="12548" width="12.42578125" style="11" customWidth="1"/>
    <col min="12549" max="12549" width="36" style="11" customWidth="1"/>
    <col min="12550" max="12550" width="9.140625" style="11"/>
    <col min="12551" max="12551" width="12.42578125" style="11" customWidth="1"/>
    <col min="12552" max="12552" width="9.140625" style="11"/>
    <col min="12553" max="12553" width="11.140625" style="11" customWidth="1"/>
    <col min="12554" max="12554" width="10.5703125" style="11" customWidth="1"/>
    <col min="12555" max="12555" width="9.140625" style="11"/>
    <col min="12556" max="12557" width="15.5703125" style="11" customWidth="1"/>
    <col min="12558" max="12800" width="9.140625" style="11"/>
    <col min="12801" max="12801" width="18.28515625" style="11" customWidth="1"/>
    <col min="12802" max="12802" width="22.140625" style="11" customWidth="1"/>
    <col min="12803" max="12803" width="9.140625" style="11"/>
    <col min="12804" max="12804" width="12.42578125" style="11" customWidth="1"/>
    <col min="12805" max="12805" width="36" style="11" customWidth="1"/>
    <col min="12806" max="12806" width="9.140625" style="11"/>
    <col min="12807" max="12807" width="12.42578125" style="11" customWidth="1"/>
    <col min="12808" max="12808" width="9.140625" style="11"/>
    <col min="12809" max="12809" width="11.140625" style="11" customWidth="1"/>
    <col min="12810" max="12810" width="10.5703125" style="11" customWidth="1"/>
    <col min="12811" max="12811" width="9.140625" style="11"/>
    <col min="12812" max="12813" width="15.5703125" style="11" customWidth="1"/>
    <col min="12814" max="13056" width="9.140625" style="11"/>
    <col min="13057" max="13057" width="18.28515625" style="11" customWidth="1"/>
    <col min="13058" max="13058" width="22.140625" style="11" customWidth="1"/>
    <col min="13059" max="13059" width="9.140625" style="11"/>
    <col min="13060" max="13060" width="12.42578125" style="11" customWidth="1"/>
    <col min="13061" max="13061" width="36" style="11" customWidth="1"/>
    <col min="13062" max="13062" width="9.140625" style="11"/>
    <col min="13063" max="13063" width="12.42578125" style="11" customWidth="1"/>
    <col min="13064" max="13064" width="9.140625" style="11"/>
    <col min="13065" max="13065" width="11.140625" style="11" customWidth="1"/>
    <col min="13066" max="13066" width="10.5703125" style="11" customWidth="1"/>
    <col min="13067" max="13067" width="9.140625" style="11"/>
    <col min="13068" max="13069" width="15.5703125" style="11" customWidth="1"/>
    <col min="13070" max="13312" width="9.140625" style="11"/>
    <col min="13313" max="13313" width="18.28515625" style="11" customWidth="1"/>
    <col min="13314" max="13314" width="22.140625" style="11" customWidth="1"/>
    <col min="13315" max="13315" width="9.140625" style="11"/>
    <col min="13316" max="13316" width="12.42578125" style="11" customWidth="1"/>
    <col min="13317" max="13317" width="36" style="11" customWidth="1"/>
    <col min="13318" max="13318" width="9.140625" style="11"/>
    <col min="13319" max="13319" width="12.42578125" style="11" customWidth="1"/>
    <col min="13320" max="13320" width="9.140625" style="11"/>
    <col min="13321" max="13321" width="11.140625" style="11" customWidth="1"/>
    <col min="13322" max="13322" width="10.5703125" style="11" customWidth="1"/>
    <col min="13323" max="13323" width="9.140625" style="11"/>
    <col min="13324" max="13325" width="15.5703125" style="11" customWidth="1"/>
    <col min="13326" max="13568" width="9.140625" style="11"/>
    <col min="13569" max="13569" width="18.28515625" style="11" customWidth="1"/>
    <col min="13570" max="13570" width="22.140625" style="11" customWidth="1"/>
    <col min="13571" max="13571" width="9.140625" style="11"/>
    <col min="13572" max="13572" width="12.42578125" style="11" customWidth="1"/>
    <col min="13573" max="13573" width="36" style="11" customWidth="1"/>
    <col min="13574" max="13574" width="9.140625" style="11"/>
    <col min="13575" max="13575" width="12.42578125" style="11" customWidth="1"/>
    <col min="13576" max="13576" width="9.140625" style="11"/>
    <col min="13577" max="13577" width="11.140625" style="11" customWidth="1"/>
    <col min="13578" max="13578" width="10.5703125" style="11" customWidth="1"/>
    <col min="13579" max="13579" width="9.140625" style="11"/>
    <col min="13580" max="13581" width="15.5703125" style="11" customWidth="1"/>
    <col min="13582" max="13824" width="9.140625" style="11"/>
    <col min="13825" max="13825" width="18.28515625" style="11" customWidth="1"/>
    <col min="13826" max="13826" width="22.140625" style="11" customWidth="1"/>
    <col min="13827" max="13827" width="9.140625" style="11"/>
    <col min="13828" max="13828" width="12.42578125" style="11" customWidth="1"/>
    <col min="13829" max="13829" width="36" style="11" customWidth="1"/>
    <col min="13830" max="13830" width="9.140625" style="11"/>
    <col min="13831" max="13831" width="12.42578125" style="11" customWidth="1"/>
    <col min="13832" max="13832" width="9.140625" style="11"/>
    <col min="13833" max="13833" width="11.140625" style="11" customWidth="1"/>
    <col min="13834" max="13834" width="10.5703125" style="11" customWidth="1"/>
    <col min="13835" max="13835" width="9.140625" style="11"/>
    <col min="13836" max="13837" width="15.5703125" style="11" customWidth="1"/>
    <col min="13838" max="14080" width="9.140625" style="11"/>
    <col min="14081" max="14081" width="18.28515625" style="11" customWidth="1"/>
    <col min="14082" max="14082" width="22.140625" style="11" customWidth="1"/>
    <col min="14083" max="14083" width="9.140625" style="11"/>
    <col min="14084" max="14084" width="12.42578125" style="11" customWidth="1"/>
    <col min="14085" max="14085" width="36" style="11" customWidth="1"/>
    <col min="14086" max="14086" width="9.140625" style="11"/>
    <col min="14087" max="14087" width="12.42578125" style="11" customWidth="1"/>
    <col min="14088" max="14088" width="9.140625" style="11"/>
    <col min="14089" max="14089" width="11.140625" style="11" customWidth="1"/>
    <col min="14090" max="14090" width="10.5703125" style="11" customWidth="1"/>
    <col min="14091" max="14091" width="9.140625" style="11"/>
    <col min="14092" max="14093" width="15.5703125" style="11" customWidth="1"/>
    <col min="14094" max="14336" width="9.140625" style="11"/>
    <col min="14337" max="14337" width="18.28515625" style="11" customWidth="1"/>
    <col min="14338" max="14338" width="22.140625" style="11" customWidth="1"/>
    <col min="14339" max="14339" width="9.140625" style="11"/>
    <col min="14340" max="14340" width="12.42578125" style="11" customWidth="1"/>
    <col min="14341" max="14341" width="36" style="11" customWidth="1"/>
    <col min="14342" max="14342" width="9.140625" style="11"/>
    <col min="14343" max="14343" width="12.42578125" style="11" customWidth="1"/>
    <col min="14344" max="14344" width="9.140625" style="11"/>
    <col min="14345" max="14345" width="11.140625" style="11" customWidth="1"/>
    <col min="14346" max="14346" width="10.5703125" style="11" customWidth="1"/>
    <col min="14347" max="14347" width="9.140625" style="11"/>
    <col min="14348" max="14349" width="15.5703125" style="11" customWidth="1"/>
    <col min="14350" max="14592" width="9.140625" style="11"/>
    <col min="14593" max="14593" width="18.28515625" style="11" customWidth="1"/>
    <col min="14594" max="14594" width="22.140625" style="11" customWidth="1"/>
    <col min="14595" max="14595" width="9.140625" style="11"/>
    <col min="14596" max="14596" width="12.42578125" style="11" customWidth="1"/>
    <col min="14597" max="14597" width="36" style="11" customWidth="1"/>
    <col min="14598" max="14598" width="9.140625" style="11"/>
    <col min="14599" max="14599" width="12.42578125" style="11" customWidth="1"/>
    <col min="14600" max="14600" width="9.140625" style="11"/>
    <col min="14601" max="14601" width="11.140625" style="11" customWidth="1"/>
    <col min="14602" max="14602" width="10.5703125" style="11" customWidth="1"/>
    <col min="14603" max="14603" width="9.140625" style="11"/>
    <col min="14604" max="14605" width="15.5703125" style="11" customWidth="1"/>
    <col min="14606" max="14848" width="9.140625" style="11"/>
    <col min="14849" max="14849" width="18.28515625" style="11" customWidth="1"/>
    <col min="14850" max="14850" width="22.140625" style="11" customWidth="1"/>
    <col min="14851" max="14851" width="9.140625" style="11"/>
    <col min="14852" max="14852" width="12.42578125" style="11" customWidth="1"/>
    <col min="14853" max="14853" width="36" style="11" customWidth="1"/>
    <col min="14854" max="14854" width="9.140625" style="11"/>
    <col min="14855" max="14855" width="12.42578125" style="11" customWidth="1"/>
    <col min="14856" max="14856" width="9.140625" style="11"/>
    <col min="14857" max="14857" width="11.140625" style="11" customWidth="1"/>
    <col min="14858" max="14858" width="10.5703125" style="11" customWidth="1"/>
    <col min="14859" max="14859" width="9.140625" style="11"/>
    <col min="14860" max="14861" width="15.5703125" style="11" customWidth="1"/>
    <col min="14862" max="15104" width="9.140625" style="11"/>
    <col min="15105" max="15105" width="18.28515625" style="11" customWidth="1"/>
    <col min="15106" max="15106" width="22.140625" style="11" customWidth="1"/>
    <col min="15107" max="15107" width="9.140625" style="11"/>
    <col min="15108" max="15108" width="12.42578125" style="11" customWidth="1"/>
    <col min="15109" max="15109" width="36" style="11" customWidth="1"/>
    <col min="15110" max="15110" width="9.140625" style="11"/>
    <col min="15111" max="15111" width="12.42578125" style="11" customWidth="1"/>
    <col min="15112" max="15112" width="9.140625" style="11"/>
    <col min="15113" max="15113" width="11.140625" style="11" customWidth="1"/>
    <col min="15114" max="15114" width="10.5703125" style="11" customWidth="1"/>
    <col min="15115" max="15115" width="9.140625" style="11"/>
    <col min="15116" max="15117" width="15.5703125" style="11" customWidth="1"/>
    <col min="15118" max="15360" width="9.140625" style="11"/>
    <col min="15361" max="15361" width="18.28515625" style="11" customWidth="1"/>
    <col min="15362" max="15362" width="22.140625" style="11" customWidth="1"/>
    <col min="15363" max="15363" width="9.140625" style="11"/>
    <col min="15364" max="15364" width="12.42578125" style="11" customWidth="1"/>
    <col min="15365" max="15365" width="36" style="11" customWidth="1"/>
    <col min="15366" max="15366" width="9.140625" style="11"/>
    <col min="15367" max="15367" width="12.42578125" style="11" customWidth="1"/>
    <col min="15368" max="15368" width="9.140625" style="11"/>
    <col min="15369" max="15369" width="11.140625" style="11" customWidth="1"/>
    <col min="15370" max="15370" width="10.5703125" style="11" customWidth="1"/>
    <col min="15371" max="15371" width="9.140625" style="11"/>
    <col min="15372" max="15373" width="15.5703125" style="11" customWidth="1"/>
    <col min="15374" max="15616" width="9.140625" style="11"/>
    <col min="15617" max="15617" width="18.28515625" style="11" customWidth="1"/>
    <col min="15618" max="15618" width="22.140625" style="11" customWidth="1"/>
    <col min="15619" max="15619" width="9.140625" style="11"/>
    <col min="15620" max="15620" width="12.42578125" style="11" customWidth="1"/>
    <col min="15621" max="15621" width="36" style="11" customWidth="1"/>
    <col min="15622" max="15622" width="9.140625" style="11"/>
    <col min="15623" max="15623" width="12.42578125" style="11" customWidth="1"/>
    <col min="15624" max="15624" width="9.140625" style="11"/>
    <col min="15625" max="15625" width="11.140625" style="11" customWidth="1"/>
    <col min="15626" max="15626" width="10.5703125" style="11" customWidth="1"/>
    <col min="15627" max="15627" width="9.140625" style="11"/>
    <col min="15628" max="15629" width="15.5703125" style="11" customWidth="1"/>
    <col min="15630" max="15872" width="9.140625" style="11"/>
    <col min="15873" max="15873" width="18.28515625" style="11" customWidth="1"/>
    <col min="15874" max="15874" width="22.140625" style="11" customWidth="1"/>
    <col min="15875" max="15875" width="9.140625" style="11"/>
    <col min="15876" max="15876" width="12.42578125" style="11" customWidth="1"/>
    <col min="15877" max="15877" width="36" style="11" customWidth="1"/>
    <col min="15878" max="15878" width="9.140625" style="11"/>
    <col min="15879" max="15879" width="12.42578125" style="11" customWidth="1"/>
    <col min="15880" max="15880" width="9.140625" style="11"/>
    <col min="15881" max="15881" width="11.140625" style="11" customWidth="1"/>
    <col min="15882" max="15882" width="10.5703125" style="11" customWidth="1"/>
    <col min="15883" max="15883" width="9.140625" style="11"/>
    <col min="15884" max="15885" width="15.5703125" style="11" customWidth="1"/>
    <col min="15886" max="16128" width="9.140625" style="11"/>
    <col min="16129" max="16129" width="18.28515625" style="11" customWidth="1"/>
    <col min="16130" max="16130" width="22.140625" style="11" customWidth="1"/>
    <col min="16131" max="16131" width="9.140625" style="11"/>
    <col min="16132" max="16132" width="12.42578125" style="11" customWidth="1"/>
    <col min="16133" max="16133" width="36" style="11" customWidth="1"/>
    <col min="16134" max="16134" width="9.140625" style="11"/>
    <col min="16135" max="16135" width="12.42578125" style="11" customWidth="1"/>
    <col min="16136" max="16136" width="9.140625" style="11"/>
    <col min="16137" max="16137" width="11.140625" style="11" customWidth="1"/>
    <col min="16138" max="16138" width="10.5703125" style="11" customWidth="1"/>
    <col min="16139" max="16139" width="9.140625" style="11"/>
    <col min="16140" max="16141" width="15.5703125" style="11" customWidth="1"/>
    <col min="16142" max="16384" width="9.140625" style="11"/>
  </cols>
  <sheetData>
    <row r="1" spans="1:13" s="13" customFormat="1" x14ac:dyDescent="0.25">
      <c r="D1" s="107"/>
      <c r="F1" s="108"/>
      <c r="G1" s="108"/>
      <c r="H1" s="108"/>
      <c r="L1" s="109"/>
    </row>
    <row r="2" spans="1:13" s="13" customFormat="1" ht="15" customHeight="1" x14ac:dyDescent="0.25">
      <c r="C2" s="29" t="s">
        <v>104</v>
      </c>
      <c r="D2" s="29"/>
      <c r="E2" s="29"/>
      <c r="F2" s="29"/>
      <c r="G2" s="29"/>
      <c r="H2" s="29"/>
      <c r="I2" s="29"/>
      <c r="J2" s="29"/>
      <c r="L2" s="108"/>
    </row>
    <row r="3" spans="1:13" s="13" customFormat="1" ht="15" customHeight="1" x14ac:dyDescent="0.25">
      <c r="C3" s="29" t="s">
        <v>41</v>
      </c>
      <c r="D3" s="29"/>
      <c r="E3" s="29"/>
      <c r="F3" s="29"/>
      <c r="G3" s="29"/>
      <c r="H3" s="29"/>
      <c r="I3" s="29"/>
      <c r="J3" s="29"/>
      <c r="L3" s="108"/>
    </row>
    <row r="4" spans="1:13" s="13" customFormat="1" ht="15" customHeight="1" x14ac:dyDescent="0.25">
      <c r="C4" s="29" t="s">
        <v>105</v>
      </c>
      <c r="D4" s="29"/>
      <c r="E4" s="29"/>
      <c r="F4" s="29"/>
      <c r="G4" s="29"/>
      <c r="H4" s="29"/>
      <c r="I4" s="29"/>
      <c r="J4" s="29"/>
      <c r="L4" s="108"/>
    </row>
    <row r="5" spans="1:13" x14ac:dyDescent="0.25">
      <c r="D5" s="107"/>
      <c r="F5" s="12"/>
    </row>
    <row r="6" spans="1:13" ht="178.5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54</v>
      </c>
      <c r="K6" s="19" t="s">
        <v>9</v>
      </c>
      <c r="L6" s="19" t="s">
        <v>10</v>
      </c>
      <c r="M6" s="26" t="s">
        <v>47</v>
      </c>
    </row>
    <row r="7" spans="1:13" x14ac:dyDescent="0.25">
      <c r="A7" s="26">
        <v>1</v>
      </c>
      <c r="B7" s="26">
        <v>2</v>
      </c>
      <c r="C7" s="26">
        <v>3</v>
      </c>
      <c r="D7" s="19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</row>
    <row r="8" spans="1:13" ht="69" customHeight="1" x14ac:dyDescent="0.25">
      <c r="A8" s="30" t="s">
        <v>106</v>
      </c>
      <c r="B8" s="30" t="s">
        <v>107</v>
      </c>
      <c r="C8" s="30" t="s">
        <v>42</v>
      </c>
      <c r="D8" s="19" t="s">
        <v>108</v>
      </c>
      <c r="E8" s="110" t="s">
        <v>109</v>
      </c>
      <c r="F8" s="26" t="s">
        <v>14</v>
      </c>
      <c r="G8" s="26">
        <v>22</v>
      </c>
      <c r="H8" s="27">
        <v>22</v>
      </c>
      <c r="I8" s="25">
        <f>H8/G8*100</f>
        <v>100</v>
      </c>
      <c r="J8" s="111">
        <f>(I8+I9+I10+I11+I12+I13)/6</f>
        <v>98.666666666666671</v>
      </c>
      <c r="K8" s="27" t="s">
        <v>12</v>
      </c>
      <c r="L8" s="26" t="s">
        <v>13</v>
      </c>
      <c r="M8" s="38" t="s">
        <v>110</v>
      </c>
    </row>
    <row r="9" spans="1:13" ht="69" customHeight="1" x14ac:dyDescent="0.25">
      <c r="A9" s="37"/>
      <c r="B9" s="37"/>
      <c r="C9" s="37"/>
      <c r="D9" s="19" t="s">
        <v>108</v>
      </c>
      <c r="E9" s="112" t="s">
        <v>111</v>
      </c>
      <c r="F9" s="26" t="s">
        <v>14</v>
      </c>
      <c r="G9" s="26">
        <v>16</v>
      </c>
      <c r="H9" s="27">
        <v>16</v>
      </c>
      <c r="I9" s="25">
        <f t="shared" ref="I9:I28" si="0">H9/G9*100</f>
        <v>100</v>
      </c>
      <c r="J9" s="113"/>
      <c r="K9" s="27" t="s">
        <v>12</v>
      </c>
      <c r="L9" s="26" t="s">
        <v>13</v>
      </c>
      <c r="M9" s="114"/>
    </row>
    <row r="10" spans="1:13" ht="81.75" customHeight="1" x14ac:dyDescent="0.25">
      <c r="A10" s="37"/>
      <c r="B10" s="37"/>
      <c r="C10" s="37"/>
      <c r="D10" s="19" t="s">
        <v>112</v>
      </c>
      <c r="E10" s="112" t="s">
        <v>113</v>
      </c>
      <c r="F10" s="26" t="s">
        <v>114</v>
      </c>
      <c r="G10" s="26">
        <v>8.9</v>
      </c>
      <c r="H10" s="27">
        <v>8.9</v>
      </c>
      <c r="I10" s="25">
        <f t="shared" si="0"/>
        <v>100</v>
      </c>
      <c r="J10" s="113"/>
      <c r="K10" s="27" t="s">
        <v>12</v>
      </c>
      <c r="L10" s="26" t="s">
        <v>13</v>
      </c>
      <c r="M10" s="114"/>
    </row>
    <row r="11" spans="1:13" ht="81.75" customHeight="1" x14ac:dyDescent="0.25">
      <c r="A11" s="37"/>
      <c r="B11" s="37"/>
      <c r="C11" s="37"/>
      <c r="D11" s="19" t="s">
        <v>112</v>
      </c>
      <c r="E11" s="112" t="s">
        <v>115</v>
      </c>
      <c r="F11" s="26" t="s">
        <v>14</v>
      </c>
      <c r="G11" s="26">
        <v>22</v>
      </c>
      <c r="H11" s="27">
        <v>22</v>
      </c>
      <c r="I11" s="25">
        <f t="shared" si="0"/>
        <v>100</v>
      </c>
      <c r="J11" s="113"/>
      <c r="K11" s="27" t="s">
        <v>12</v>
      </c>
      <c r="L11" s="26" t="s">
        <v>13</v>
      </c>
      <c r="M11" s="114"/>
    </row>
    <row r="12" spans="1:13" ht="81.75" customHeight="1" x14ac:dyDescent="0.25">
      <c r="A12" s="37"/>
      <c r="B12" s="37"/>
      <c r="C12" s="37"/>
      <c r="D12" s="19" t="s">
        <v>112</v>
      </c>
      <c r="E12" s="115" t="s">
        <v>116</v>
      </c>
      <c r="F12" s="27" t="s">
        <v>114</v>
      </c>
      <c r="G12" s="26">
        <v>10</v>
      </c>
      <c r="H12" s="26">
        <v>9.1999999999999993</v>
      </c>
      <c r="I12" s="25">
        <f t="shared" si="0"/>
        <v>92</v>
      </c>
      <c r="J12" s="113"/>
      <c r="K12" s="16" t="s">
        <v>77</v>
      </c>
      <c r="L12" s="26" t="s">
        <v>13</v>
      </c>
      <c r="M12" s="114"/>
    </row>
    <row r="13" spans="1:13" ht="81.75" customHeight="1" x14ac:dyDescent="0.25">
      <c r="A13" s="37"/>
      <c r="B13" s="31"/>
      <c r="C13" s="31"/>
      <c r="D13" s="19" t="s">
        <v>112</v>
      </c>
      <c r="E13" s="112" t="s">
        <v>117</v>
      </c>
      <c r="F13" s="26" t="s">
        <v>14</v>
      </c>
      <c r="G13" s="26">
        <v>16</v>
      </c>
      <c r="H13" s="27">
        <v>16</v>
      </c>
      <c r="I13" s="25">
        <f t="shared" si="0"/>
        <v>100</v>
      </c>
      <c r="J13" s="116"/>
      <c r="K13" s="27" t="s">
        <v>12</v>
      </c>
      <c r="L13" s="26" t="s">
        <v>13</v>
      </c>
      <c r="M13" s="39"/>
    </row>
    <row r="14" spans="1:13" ht="69" customHeight="1" x14ac:dyDescent="0.25">
      <c r="A14" s="30" t="s">
        <v>106</v>
      </c>
      <c r="B14" s="30" t="s">
        <v>118</v>
      </c>
      <c r="C14" s="30" t="s">
        <v>43</v>
      </c>
      <c r="D14" s="19" t="s">
        <v>108</v>
      </c>
      <c r="E14" s="112" t="s">
        <v>119</v>
      </c>
      <c r="F14" s="26" t="s">
        <v>11</v>
      </c>
      <c r="G14" s="26">
        <v>3600</v>
      </c>
      <c r="H14" s="27">
        <v>2740</v>
      </c>
      <c r="I14" s="25">
        <f>H14/G14*100</f>
        <v>76.111111111111114</v>
      </c>
      <c r="J14" s="111">
        <f>(I14+I15+I16+I17+I18+I19+I20+I21+I22)/9</f>
        <v>97.34567901234567</v>
      </c>
      <c r="K14" s="27" t="s">
        <v>12</v>
      </c>
      <c r="L14" s="26" t="s">
        <v>13</v>
      </c>
      <c r="M14" s="38" t="s">
        <v>110</v>
      </c>
    </row>
    <row r="15" spans="1:13" ht="69" customHeight="1" x14ac:dyDescent="0.25">
      <c r="A15" s="37"/>
      <c r="B15" s="37"/>
      <c r="C15" s="37"/>
      <c r="D15" s="19" t="s">
        <v>108</v>
      </c>
      <c r="E15" s="110" t="s">
        <v>120</v>
      </c>
      <c r="F15" s="26" t="s">
        <v>11</v>
      </c>
      <c r="G15" s="26">
        <v>6480</v>
      </c>
      <c r="H15" s="27">
        <v>6480</v>
      </c>
      <c r="I15" s="25">
        <f t="shared" si="0"/>
        <v>100</v>
      </c>
      <c r="J15" s="113"/>
      <c r="K15" s="27" t="s">
        <v>12</v>
      </c>
      <c r="L15" s="26" t="s">
        <v>13</v>
      </c>
      <c r="M15" s="114"/>
    </row>
    <row r="16" spans="1:13" ht="69" customHeight="1" x14ac:dyDescent="0.25">
      <c r="A16" s="37"/>
      <c r="B16" s="37"/>
      <c r="C16" s="37"/>
      <c r="D16" s="19" t="s">
        <v>108</v>
      </c>
      <c r="E16" s="112" t="s">
        <v>121</v>
      </c>
      <c r="F16" s="26" t="s">
        <v>11</v>
      </c>
      <c r="G16" s="26">
        <v>120</v>
      </c>
      <c r="H16" s="27">
        <v>120</v>
      </c>
      <c r="I16" s="25">
        <f t="shared" si="0"/>
        <v>100</v>
      </c>
      <c r="J16" s="113"/>
      <c r="K16" s="27" t="s">
        <v>12</v>
      </c>
      <c r="L16" s="26" t="s">
        <v>13</v>
      </c>
      <c r="M16" s="114"/>
    </row>
    <row r="17" spans="1:13" ht="69" customHeight="1" x14ac:dyDescent="0.25">
      <c r="A17" s="37"/>
      <c r="B17" s="37"/>
      <c r="C17" s="37"/>
      <c r="D17" s="19" t="s">
        <v>112</v>
      </c>
      <c r="E17" s="112" t="s">
        <v>122</v>
      </c>
      <c r="F17" s="26" t="s">
        <v>114</v>
      </c>
      <c r="G17" s="26">
        <v>10</v>
      </c>
      <c r="H17" s="27">
        <v>10</v>
      </c>
      <c r="I17" s="25">
        <f t="shared" si="0"/>
        <v>100</v>
      </c>
      <c r="J17" s="113"/>
      <c r="K17" s="27" t="s">
        <v>12</v>
      </c>
      <c r="L17" s="26" t="s">
        <v>13</v>
      </c>
      <c r="M17" s="114"/>
    </row>
    <row r="18" spans="1:13" ht="84" customHeight="1" x14ac:dyDescent="0.25">
      <c r="A18" s="37"/>
      <c r="B18" s="37"/>
      <c r="C18" s="37"/>
      <c r="D18" s="19" t="s">
        <v>112</v>
      </c>
      <c r="E18" s="112" t="s">
        <v>123</v>
      </c>
      <c r="F18" s="26" t="s">
        <v>14</v>
      </c>
      <c r="G18" s="26">
        <v>16</v>
      </c>
      <c r="H18" s="27">
        <v>16</v>
      </c>
      <c r="I18" s="25">
        <f t="shared" si="0"/>
        <v>100</v>
      </c>
      <c r="J18" s="113"/>
      <c r="K18" s="27" t="s">
        <v>12</v>
      </c>
      <c r="L18" s="26" t="s">
        <v>13</v>
      </c>
      <c r="M18" s="114"/>
    </row>
    <row r="19" spans="1:13" ht="84" customHeight="1" x14ac:dyDescent="0.25">
      <c r="A19" s="37"/>
      <c r="B19" s="37"/>
      <c r="C19" s="37"/>
      <c r="D19" s="19" t="s">
        <v>112</v>
      </c>
      <c r="E19" s="112" t="s">
        <v>124</v>
      </c>
      <c r="F19" s="26" t="s">
        <v>114</v>
      </c>
      <c r="G19" s="26">
        <v>8.9</v>
      </c>
      <c r="H19" s="26">
        <v>8.9</v>
      </c>
      <c r="I19" s="25">
        <f t="shared" si="0"/>
        <v>100</v>
      </c>
      <c r="J19" s="113"/>
      <c r="K19" s="1"/>
      <c r="L19" s="26" t="s">
        <v>13</v>
      </c>
      <c r="M19" s="114"/>
    </row>
    <row r="20" spans="1:13" ht="84" customHeight="1" x14ac:dyDescent="0.25">
      <c r="A20" s="37"/>
      <c r="B20" s="37"/>
      <c r="C20" s="37"/>
      <c r="D20" s="19" t="s">
        <v>112</v>
      </c>
      <c r="E20" s="112" t="s">
        <v>115</v>
      </c>
      <c r="F20" s="26" t="s">
        <v>14</v>
      </c>
      <c r="G20" s="26">
        <v>22</v>
      </c>
      <c r="H20" s="27">
        <v>22</v>
      </c>
      <c r="I20" s="25">
        <f t="shared" si="0"/>
        <v>100</v>
      </c>
      <c r="J20" s="113"/>
      <c r="K20" s="27" t="s">
        <v>12</v>
      </c>
      <c r="L20" s="26" t="s">
        <v>13</v>
      </c>
      <c r="M20" s="114"/>
    </row>
    <row r="21" spans="1:13" ht="84" customHeight="1" x14ac:dyDescent="0.25">
      <c r="A21" s="37"/>
      <c r="B21" s="37"/>
      <c r="C21" s="37"/>
      <c r="D21" s="19" t="s">
        <v>112</v>
      </c>
      <c r="E21" s="110" t="s">
        <v>125</v>
      </c>
      <c r="F21" s="26" t="s">
        <v>114</v>
      </c>
      <c r="G21" s="26">
        <v>18.899999999999999</v>
      </c>
      <c r="H21" s="27">
        <v>18.899999999999999</v>
      </c>
      <c r="I21" s="25">
        <f t="shared" si="0"/>
        <v>100</v>
      </c>
      <c r="J21" s="113"/>
      <c r="K21" s="27" t="s">
        <v>12</v>
      </c>
      <c r="L21" s="26" t="s">
        <v>13</v>
      </c>
      <c r="M21" s="114"/>
    </row>
    <row r="22" spans="1:13" ht="84" customHeight="1" x14ac:dyDescent="0.25">
      <c r="A22" s="31"/>
      <c r="B22" s="31"/>
      <c r="C22" s="31"/>
      <c r="D22" s="19" t="s">
        <v>112</v>
      </c>
      <c r="E22" s="112" t="s">
        <v>126</v>
      </c>
      <c r="F22" s="26" t="s">
        <v>14</v>
      </c>
      <c r="G22" s="26">
        <v>38</v>
      </c>
      <c r="H22" s="27">
        <v>38</v>
      </c>
      <c r="I22" s="25">
        <f t="shared" si="0"/>
        <v>100</v>
      </c>
      <c r="J22" s="116"/>
      <c r="K22" s="27" t="s">
        <v>12</v>
      </c>
      <c r="L22" s="26" t="s">
        <v>13</v>
      </c>
      <c r="M22" s="39"/>
    </row>
    <row r="23" spans="1:13" ht="80.25" customHeight="1" x14ac:dyDescent="0.25">
      <c r="A23" s="30" t="s">
        <v>106</v>
      </c>
      <c r="B23" s="37" t="s">
        <v>127</v>
      </c>
      <c r="C23" s="31" t="s">
        <v>45</v>
      </c>
      <c r="D23" s="23" t="s">
        <v>108</v>
      </c>
      <c r="E23" s="3" t="s">
        <v>128</v>
      </c>
      <c r="F23" s="22" t="s">
        <v>14</v>
      </c>
      <c r="G23" s="22">
        <v>10527</v>
      </c>
      <c r="H23" s="24">
        <v>10527</v>
      </c>
      <c r="I23" s="25">
        <f t="shared" si="0"/>
        <v>100</v>
      </c>
      <c r="J23" s="116">
        <v>100</v>
      </c>
      <c r="K23" s="24" t="s">
        <v>12</v>
      </c>
      <c r="L23" s="22" t="s">
        <v>13</v>
      </c>
      <c r="M23" s="114" t="s">
        <v>44</v>
      </c>
    </row>
    <row r="24" spans="1:13" ht="80.25" customHeight="1" x14ac:dyDescent="0.25">
      <c r="A24" s="31"/>
      <c r="B24" s="31"/>
      <c r="C24" s="40"/>
      <c r="D24" s="19" t="s">
        <v>112</v>
      </c>
      <c r="E24" s="1" t="s">
        <v>128</v>
      </c>
      <c r="F24" s="26" t="s">
        <v>14</v>
      </c>
      <c r="G24" s="26">
        <v>10527</v>
      </c>
      <c r="H24" s="27">
        <v>10527</v>
      </c>
      <c r="I24" s="25">
        <f t="shared" si="0"/>
        <v>100</v>
      </c>
      <c r="J24" s="117"/>
      <c r="K24" s="27" t="s">
        <v>12</v>
      </c>
      <c r="L24" s="26" t="s">
        <v>13</v>
      </c>
      <c r="M24" s="39"/>
    </row>
    <row r="25" spans="1:13" ht="80.25" customHeight="1" x14ac:dyDescent="0.25">
      <c r="A25" s="30" t="s">
        <v>106</v>
      </c>
      <c r="B25" s="40" t="s">
        <v>129</v>
      </c>
      <c r="C25" s="40" t="s">
        <v>49</v>
      </c>
      <c r="D25" s="19" t="s">
        <v>108</v>
      </c>
      <c r="E25" s="1" t="s">
        <v>130</v>
      </c>
      <c r="F25" s="26" t="s">
        <v>11</v>
      </c>
      <c r="G25" s="26">
        <v>2650</v>
      </c>
      <c r="H25" s="27">
        <v>2650</v>
      </c>
      <c r="I25" s="25">
        <f t="shared" si="0"/>
        <v>100</v>
      </c>
      <c r="J25" s="117">
        <f>(I25+I26)/2</f>
        <v>100</v>
      </c>
      <c r="K25" s="27" t="s">
        <v>12</v>
      </c>
      <c r="L25" s="26" t="s">
        <v>13</v>
      </c>
      <c r="M25" s="114" t="s">
        <v>44</v>
      </c>
    </row>
    <row r="26" spans="1:13" ht="80.25" customHeight="1" x14ac:dyDescent="0.25">
      <c r="A26" s="37"/>
      <c r="B26" s="40"/>
      <c r="C26" s="40"/>
      <c r="D26" s="19" t="s">
        <v>112</v>
      </c>
      <c r="E26" s="1" t="s">
        <v>131</v>
      </c>
      <c r="F26" s="26" t="s">
        <v>14</v>
      </c>
      <c r="G26" s="26">
        <v>250</v>
      </c>
      <c r="H26" s="26">
        <v>250</v>
      </c>
      <c r="I26" s="25">
        <f t="shared" si="0"/>
        <v>100</v>
      </c>
      <c r="J26" s="117"/>
      <c r="K26" s="26" t="s">
        <v>77</v>
      </c>
      <c r="L26" s="26" t="s">
        <v>13</v>
      </c>
      <c r="M26" s="39"/>
    </row>
    <row r="27" spans="1:13" ht="80.25" customHeight="1" x14ac:dyDescent="0.25">
      <c r="A27" s="30" t="s">
        <v>106</v>
      </c>
      <c r="B27" s="40" t="s">
        <v>21</v>
      </c>
      <c r="C27" s="40" t="s">
        <v>50</v>
      </c>
      <c r="D27" s="19" t="s">
        <v>108</v>
      </c>
      <c r="E27" s="1" t="s">
        <v>22</v>
      </c>
      <c r="F27" s="26" t="s">
        <v>11</v>
      </c>
      <c r="G27" s="26">
        <v>7280</v>
      </c>
      <c r="H27" s="27">
        <v>7280</v>
      </c>
      <c r="I27" s="25">
        <f>H27/G27*100</f>
        <v>100</v>
      </c>
      <c r="J27" s="117">
        <v>100</v>
      </c>
      <c r="K27" s="27" t="s">
        <v>12</v>
      </c>
      <c r="L27" s="26" t="s">
        <v>13</v>
      </c>
      <c r="M27" s="114" t="s">
        <v>44</v>
      </c>
    </row>
    <row r="28" spans="1:13" ht="80.25" customHeight="1" x14ac:dyDescent="0.25">
      <c r="A28" s="31"/>
      <c r="B28" s="40"/>
      <c r="C28" s="40"/>
      <c r="D28" s="19" t="s">
        <v>112</v>
      </c>
      <c r="E28" s="1" t="s">
        <v>132</v>
      </c>
      <c r="F28" s="26" t="s">
        <v>14</v>
      </c>
      <c r="G28" s="26">
        <v>45</v>
      </c>
      <c r="H28" s="26">
        <v>45</v>
      </c>
      <c r="I28" s="25">
        <f t="shared" si="0"/>
        <v>100</v>
      </c>
      <c r="J28" s="117"/>
      <c r="K28" s="26" t="s">
        <v>77</v>
      </c>
      <c r="L28" s="26" t="s">
        <v>13</v>
      </c>
      <c r="M28" s="39"/>
    </row>
    <row r="29" spans="1:13" ht="26.25" hidden="1" customHeight="1" x14ac:dyDescent="0.25">
      <c r="A29" s="15" t="s">
        <v>24</v>
      </c>
      <c r="B29" s="16"/>
      <c r="C29" s="16"/>
      <c r="D29" s="118"/>
      <c r="E29" s="16"/>
      <c r="F29" s="16"/>
      <c r="G29" s="16"/>
      <c r="H29" s="16"/>
      <c r="I29" s="16"/>
      <c r="J29" s="119"/>
      <c r="K29" s="16"/>
      <c r="L29" s="16"/>
      <c r="M29" s="16"/>
    </row>
    <row r="31" spans="1:13" x14ac:dyDescent="0.25">
      <c r="A31" s="11" t="s">
        <v>133</v>
      </c>
    </row>
    <row r="36" spans="1:8" x14ac:dyDescent="0.25">
      <c r="A36" s="11" t="s">
        <v>134</v>
      </c>
      <c r="F36" s="11" t="s">
        <v>135</v>
      </c>
    </row>
    <row r="37" spans="1:8" ht="35.25" customHeight="1" x14ac:dyDescent="0.25">
      <c r="G37" s="11"/>
      <c r="H37" s="11"/>
    </row>
    <row r="38" spans="1:8" x14ac:dyDescent="0.25">
      <c r="A38" s="11" t="s">
        <v>36</v>
      </c>
      <c r="F38" s="11" t="s">
        <v>37</v>
      </c>
      <c r="G38" s="11"/>
      <c r="H38" s="11"/>
    </row>
    <row r="39" spans="1:8" x14ac:dyDescent="0.25">
      <c r="G39" s="11"/>
      <c r="H39" s="11"/>
    </row>
    <row r="40" spans="1:8" x14ac:dyDescent="0.25">
      <c r="G40" s="11"/>
      <c r="H40" s="11"/>
    </row>
    <row r="41" spans="1:8" x14ac:dyDescent="0.25">
      <c r="A41" s="11" t="s">
        <v>46</v>
      </c>
      <c r="G41" s="11"/>
      <c r="H41" s="11"/>
    </row>
  </sheetData>
  <mergeCells count="28">
    <mergeCell ref="A27:A28"/>
    <mergeCell ref="B27:B28"/>
    <mergeCell ref="C27:C28"/>
    <mergeCell ref="J27:J28"/>
    <mergeCell ref="M27:M28"/>
    <mergeCell ref="A23:A24"/>
    <mergeCell ref="B23:B24"/>
    <mergeCell ref="C23:C24"/>
    <mergeCell ref="J23:J24"/>
    <mergeCell ref="M23:M24"/>
    <mergeCell ref="A25:A26"/>
    <mergeCell ref="B25:B26"/>
    <mergeCell ref="C25:C26"/>
    <mergeCell ref="J25:J26"/>
    <mergeCell ref="M25:M26"/>
    <mergeCell ref="M8:M13"/>
    <mergeCell ref="A14:A22"/>
    <mergeCell ref="B14:B22"/>
    <mergeCell ref="C14:C22"/>
    <mergeCell ref="J14:J22"/>
    <mergeCell ref="M14:M22"/>
    <mergeCell ref="C2:J2"/>
    <mergeCell ref="C3:J3"/>
    <mergeCell ref="C4:J4"/>
    <mergeCell ref="A8:A13"/>
    <mergeCell ref="B8:B13"/>
    <mergeCell ref="C8:C13"/>
    <mergeCell ref="J8:J13"/>
  </mergeCells>
  <printOptions horizontalCentered="1"/>
  <pageMargins left="0.23622047244094491" right="0.23622047244094491" top="0.74803149606299213" bottom="0.35433070866141736" header="0.31496062992125984" footer="0.15748031496062992"/>
  <pageSetup paperSize="9" scale="74" fitToHeight="0" orientation="landscape" r:id="rId1"/>
  <rowBreaks count="2" manualBreakCount="2">
    <brk id="13" max="16383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A36" sqref="A36"/>
    </sheetView>
  </sheetViews>
  <sheetFormatPr defaultRowHeight="15" x14ac:dyDescent="0.25"/>
  <cols>
    <col min="1" max="1" width="15.42578125" style="11" customWidth="1"/>
    <col min="2" max="2" width="27.28515625" style="11" customWidth="1"/>
    <col min="3" max="3" width="9.140625" style="11"/>
    <col min="4" max="4" width="9.140625" style="120"/>
    <col min="5" max="5" width="38.140625" style="11" customWidth="1"/>
    <col min="6" max="6" width="9.140625" style="11"/>
    <col min="7" max="9" width="16.5703125" style="11" customWidth="1"/>
    <col min="10" max="10" width="14" style="11" customWidth="1"/>
    <col min="11" max="11" width="10.5703125" style="11" customWidth="1"/>
    <col min="12" max="12" width="13.7109375" style="12" customWidth="1"/>
    <col min="13" max="13" width="14.7109375" style="11" customWidth="1"/>
    <col min="14" max="16384" width="9.140625" style="11"/>
  </cols>
  <sheetData>
    <row r="1" spans="1:13" ht="15.75" x14ac:dyDescent="0.25">
      <c r="D1" s="107"/>
      <c r="F1" s="12"/>
      <c r="L1" s="20"/>
    </row>
    <row r="2" spans="1:13" x14ac:dyDescent="0.25">
      <c r="C2" s="29" t="s">
        <v>104</v>
      </c>
      <c r="D2" s="29"/>
      <c r="E2" s="29"/>
      <c r="F2" s="29"/>
      <c r="G2" s="29"/>
      <c r="H2" s="29"/>
      <c r="I2" s="29"/>
      <c r="J2" s="29"/>
    </row>
    <row r="3" spans="1:13" ht="15" customHeight="1" x14ac:dyDescent="0.25">
      <c r="C3" s="29" t="s">
        <v>51</v>
      </c>
      <c r="D3" s="29"/>
      <c r="E3" s="29"/>
      <c r="F3" s="29"/>
      <c r="G3" s="29"/>
      <c r="H3" s="29"/>
      <c r="I3" s="29"/>
      <c r="J3" s="29"/>
    </row>
    <row r="4" spans="1:13" ht="43.5" customHeight="1" x14ac:dyDescent="0.25">
      <c r="C4" s="29" t="s">
        <v>136</v>
      </c>
      <c r="D4" s="29"/>
      <c r="E4" s="29"/>
      <c r="F4" s="29"/>
      <c r="G4" s="29"/>
      <c r="H4" s="29"/>
      <c r="I4" s="29"/>
      <c r="J4" s="29"/>
    </row>
    <row r="5" spans="1:13" x14ac:dyDescent="0.25">
      <c r="D5" s="107"/>
      <c r="F5" s="12"/>
    </row>
    <row r="6" spans="1:13" s="120" customFormat="1" ht="120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21" t="s">
        <v>8</v>
      </c>
      <c r="J6" s="121" t="s">
        <v>38</v>
      </c>
      <c r="K6" s="19" t="s">
        <v>9</v>
      </c>
      <c r="L6" s="19" t="s">
        <v>10</v>
      </c>
      <c r="M6" s="19" t="s">
        <v>47</v>
      </c>
    </row>
    <row r="7" spans="1:13" s="12" customFormat="1" x14ac:dyDescent="0.25">
      <c r="A7" s="26">
        <v>1</v>
      </c>
      <c r="B7" s="26">
        <v>2</v>
      </c>
      <c r="C7" s="26">
        <v>3</v>
      </c>
      <c r="D7" s="19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</row>
    <row r="8" spans="1:13" ht="48.75" customHeight="1" x14ac:dyDescent="0.25">
      <c r="A8" s="30" t="s">
        <v>137</v>
      </c>
      <c r="B8" s="30" t="s">
        <v>138</v>
      </c>
      <c r="C8" s="30" t="s">
        <v>42</v>
      </c>
      <c r="D8" s="19" t="s">
        <v>39</v>
      </c>
      <c r="E8" s="122" t="s">
        <v>109</v>
      </c>
      <c r="F8" s="26" t="s">
        <v>14</v>
      </c>
      <c r="G8" s="1">
        <v>14</v>
      </c>
      <c r="H8" s="123">
        <v>14</v>
      </c>
      <c r="I8" s="25">
        <f>H8/G8*100</f>
        <v>100</v>
      </c>
      <c r="J8" s="111">
        <v>100</v>
      </c>
      <c r="K8" s="27" t="s">
        <v>12</v>
      </c>
      <c r="L8" s="121" t="s">
        <v>13</v>
      </c>
      <c r="M8" s="124" t="s">
        <v>44</v>
      </c>
    </row>
    <row r="9" spans="1:13" ht="63.75" customHeight="1" x14ac:dyDescent="0.25">
      <c r="A9" s="37"/>
      <c r="B9" s="37"/>
      <c r="C9" s="37"/>
      <c r="D9" s="19" t="s">
        <v>39</v>
      </c>
      <c r="E9" s="122" t="s">
        <v>111</v>
      </c>
      <c r="F9" s="26" t="s">
        <v>14</v>
      </c>
      <c r="G9" s="1">
        <v>14</v>
      </c>
      <c r="H9" s="123">
        <v>14</v>
      </c>
      <c r="I9" s="25">
        <f t="shared" ref="I9:I26" si="0">H9/G9*100</f>
        <v>100</v>
      </c>
      <c r="J9" s="113"/>
      <c r="K9" s="27" t="s">
        <v>12</v>
      </c>
      <c r="L9" s="121" t="s">
        <v>13</v>
      </c>
      <c r="M9" s="125"/>
    </row>
    <row r="10" spans="1:13" ht="63.75" customHeight="1" x14ac:dyDescent="0.25">
      <c r="A10" s="37"/>
      <c r="B10" s="37"/>
      <c r="C10" s="37"/>
      <c r="D10" s="19" t="s">
        <v>40</v>
      </c>
      <c r="E10" s="122" t="s">
        <v>113</v>
      </c>
      <c r="F10" s="26" t="s">
        <v>114</v>
      </c>
      <c r="G10" s="1">
        <v>0.5</v>
      </c>
      <c r="H10" s="123">
        <v>0.5</v>
      </c>
      <c r="I10" s="25">
        <f t="shared" si="0"/>
        <v>100</v>
      </c>
      <c r="J10" s="113"/>
      <c r="K10" s="27" t="s">
        <v>12</v>
      </c>
      <c r="L10" s="121" t="s">
        <v>13</v>
      </c>
      <c r="M10" s="125"/>
    </row>
    <row r="11" spans="1:13" ht="63.75" customHeight="1" x14ac:dyDescent="0.25">
      <c r="A11" s="37"/>
      <c r="B11" s="37"/>
      <c r="C11" s="37"/>
      <c r="D11" s="19" t="s">
        <v>40</v>
      </c>
      <c r="E11" s="122" t="s">
        <v>115</v>
      </c>
      <c r="F11" s="26" t="s">
        <v>14</v>
      </c>
      <c r="G11" s="1">
        <v>14</v>
      </c>
      <c r="H11" s="123">
        <v>14</v>
      </c>
      <c r="I11" s="25">
        <f t="shared" si="0"/>
        <v>100</v>
      </c>
      <c r="J11" s="113"/>
      <c r="K11" s="27" t="s">
        <v>12</v>
      </c>
      <c r="L11" s="121" t="s">
        <v>13</v>
      </c>
      <c r="M11" s="125"/>
    </row>
    <row r="12" spans="1:13" ht="66" customHeight="1" x14ac:dyDescent="0.25">
      <c r="A12" s="37"/>
      <c r="B12" s="37"/>
      <c r="C12" s="37"/>
      <c r="D12" s="19" t="s">
        <v>40</v>
      </c>
      <c r="E12" s="122" t="s">
        <v>116</v>
      </c>
      <c r="F12" s="27" t="s">
        <v>114</v>
      </c>
      <c r="G12" s="1">
        <v>13</v>
      </c>
      <c r="H12" s="1">
        <v>14</v>
      </c>
      <c r="I12" s="25">
        <v>100</v>
      </c>
      <c r="J12" s="113"/>
      <c r="K12" s="16" t="s">
        <v>77</v>
      </c>
      <c r="L12" s="121" t="s">
        <v>13</v>
      </c>
      <c r="M12" s="125"/>
    </row>
    <row r="13" spans="1:13" ht="57.75" customHeight="1" x14ac:dyDescent="0.25">
      <c r="A13" s="37"/>
      <c r="B13" s="37"/>
      <c r="C13" s="37"/>
      <c r="D13" s="19" t="s">
        <v>40</v>
      </c>
      <c r="E13" s="122" t="s">
        <v>117</v>
      </c>
      <c r="F13" s="26" t="s">
        <v>14</v>
      </c>
      <c r="G13" s="1">
        <v>14</v>
      </c>
      <c r="H13" s="123">
        <v>14</v>
      </c>
      <c r="I13" s="25">
        <f t="shared" si="0"/>
        <v>100</v>
      </c>
      <c r="J13" s="113"/>
      <c r="K13" s="27" t="s">
        <v>12</v>
      </c>
      <c r="L13" s="121" t="s">
        <v>13</v>
      </c>
      <c r="M13" s="125"/>
    </row>
    <row r="14" spans="1:13" ht="54" customHeight="1" x14ac:dyDescent="0.25">
      <c r="A14" s="37"/>
      <c r="B14" s="37"/>
      <c r="C14" s="37"/>
      <c r="D14" s="19" t="s">
        <v>39</v>
      </c>
      <c r="E14" s="122" t="s">
        <v>119</v>
      </c>
      <c r="F14" s="26" t="s">
        <v>11</v>
      </c>
      <c r="G14" s="1">
        <v>15600</v>
      </c>
      <c r="H14" s="123">
        <v>15600</v>
      </c>
      <c r="I14" s="25">
        <f t="shared" si="0"/>
        <v>100</v>
      </c>
      <c r="J14" s="113"/>
      <c r="K14" s="27" t="s">
        <v>12</v>
      </c>
      <c r="L14" s="121" t="s">
        <v>13</v>
      </c>
      <c r="M14" s="125"/>
    </row>
    <row r="15" spans="1:13" ht="54" customHeight="1" x14ac:dyDescent="0.25">
      <c r="A15" s="31"/>
      <c r="B15" s="31"/>
      <c r="C15" s="31"/>
      <c r="D15" s="19" t="s">
        <v>39</v>
      </c>
      <c r="E15" s="122" t="s">
        <v>120</v>
      </c>
      <c r="F15" s="26" t="s">
        <v>11</v>
      </c>
      <c r="G15" s="1">
        <v>14800</v>
      </c>
      <c r="H15" s="123">
        <v>14800</v>
      </c>
      <c r="I15" s="25">
        <f t="shared" si="0"/>
        <v>100</v>
      </c>
      <c r="J15" s="113"/>
      <c r="K15" s="27" t="s">
        <v>12</v>
      </c>
      <c r="L15" s="121" t="s">
        <v>13</v>
      </c>
      <c r="M15" s="126"/>
    </row>
    <row r="16" spans="1:13" ht="49.5" customHeight="1" x14ac:dyDescent="0.25">
      <c r="A16" s="30" t="s">
        <v>137</v>
      </c>
      <c r="B16" s="30" t="s">
        <v>118</v>
      </c>
      <c r="C16" s="30" t="s">
        <v>43</v>
      </c>
      <c r="D16" s="19" t="s">
        <v>39</v>
      </c>
      <c r="E16" s="122" t="s">
        <v>121</v>
      </c>
      <c r="F16" s="26" t="s">
        <v>11</v>
      </c>
      <c r="G16" s="1">
        <v>120</v>
      </c>
      <c r="H16" s="123">
        <v>120</v>
      </c>
      <c r="I16" s="25">
        <f t="shared" si="0"/>
        <v>100</v>
      </c>
      <c r="J16" s="113">
        <v>100</v>
      </c>
      <c r="K16" s="27" t="s">
        <v>12</v>
      </c>
      <c r="L16" s="121" t="s">
        <v>13</v>
      </c>
      <c r="M16" s="124" t="s">
        <v>44</v>
      </c>
    </row>
    <row r="17" spans="1:13" ht="67.5" customHeight="1" x14ac:dyDescent="0.25">
      <c r="A17" s="37"/>
      <c r="B17" s="37"/>
      <c r="C17" s="37"/>
      <c r="D17" s="19" t="s">
        <v>40</v>
      </c>
      <c r="E17" s="122" t="s">
        <v>122</v>
      </c>
      <c r="F17" s="26" t="s">
        <v>114</v>
      </c>
      <c r="G17" s="1">
        <v>13</v>
      </c>
      <c r="H17" s="123">
        <v>13</v>
      </c>
      <c r="I17" s="25">
        <f t="shared" si="0"/>
        <v>100</v>
      </c>
      <c r="J17" s="113"/>
      <c r="K17" s="27" t="s">
        <v>12</v>
      </c>
      <c r="L17" s="121" t="s">
        <v>13</v>
      </c>
      <c r="M17" s="125"/>
    </row>
    <row r="18" spans="1:13" ht="67.5" customHeight="1" x14ac:dyDescent="0.25">
      <c r="A18" s="37"/>
      <c r="B18" s="37"/>
      <c r="C18" s="37"/>
      <c r="D18" s="19" t="s">
        <v>40</v>
      </c>
      <c r="E18" s="122" t="s">
        <v>123</v>
      </c>
      <c r="F18" s="26" t="s">
        <v>14</v>
      </c>
      <c r="G18" s="1">
        <v>14</v>
      </c>
      <c r="H18" s="123">
        <v>14</v>
      </c>
      <c r="I18" s="25">
        <f t="shared" si="0"/>
        <v>100</v>
      </c>
      <c r="J18" s="113"/>
      <c r="K18" s="27" t="s">
        <v>12</v>
      </c>
      <c r="L18" s="121" t="s">
        <v>13</v>
      </c>
      <c r="M18" s="125"/>
    </row>
    <row r="19" spans="1:13" ht="79.5" customHeight="1" x14ac:dyDescent="0.25">
      <c r="A19" s="37"/>
      <c r="B19" s="37"/>
      <c r="C19" s="37"/>
      <c r="D19" s="19" t="s">
        <v>40</v>
      </c>
      <c r="E19" s="122" t="s">
        <v>124</v>
      </c>
      <c r="F19" s="26" t="s">
        <v>114</v>
      </c>
      <c r="G19" s="1">
        <v>0.5</v>
      </c>
      <c r="H19" s="1">
        <v>0.5</v>
      </c>
      <c r="I19" s="25">
        <f t="shared" si="0"/>
        <v>100</v>
      </c>
      <c r="J19" s="113"/>
      <c r="K19" s="1"/>
      <c r="L19" s="121" t="s">
        <v>13</v>
      </c>
      <c r="M19" s="125"/>
    </row>
    <row r="20" spans="1:13" ht="79.5" customHeight="1" x14ac:dyDescent="0.25">
      <c r="A20" s="37"/>
      <c r="B20" s="37"/>
      <c r="C20" s="37"/>
      <c r="D20" s="19" t="s">
        <v>40</v>
      </c>
      <c r="E20" s="122" t="s">
        <v>115</v>
      </c>
      <c r="F20" s="26" t="s">
        <v>14</v>
      </c>
      <c r="G20" s="1">
        <v>14</v>
      </c>
      <c r="H20" s="123">
        <v>14</v>
      </c>
      <c r="I20" s="25">
        <f t="shared" si="0"/>
        <v>100</v>
      </c>
      <c r="J20" s="113"/>
      <c r="K20" s="27" t="s">
        <v>12</v>
      </c>
      <c r="L20" s="121" t="s">
        <v>13</v>
      </c>
      <c r="M20" s="125"/>
    </row>
    <row r="21" spans="1:13" ht="79.5" customHeight="1" x14ac:dyDescent="0.25">
      <c r="A21" s="37"/>
      <c r="B21" s="37"/>
      <c r="C21" s="37"/>
      <c r="D21" s="19" t="s">
        <v>40</v>
      </c>
      <c r="E21" s="122" t="s">
        <v>125</v>
      </c>
      <c r="F21" s="26" t="s">
        <v>114</v>
      </c>
      <c r="G21" s="1">
        <v>2.8</v>
      </c>
      <c r="H21" s="123">
        <v>2.8</v>
      </c>
      <c r="I21" s="25">
        <f t="shared" si="0"/>
        <v>100</v>
      </c>
      <c r="J21" s="113"/>
      <c r="K21" s="27" t="s">
        <v>12</v>
      </c>
      <c r="L21" s="121" t="s">
        <v>13</v>
      </c>
      <c r="M21" s="125"/>
    </row>
    <row r="22" spans="1:13" ht="79.5" customHeight="1" x14ac:dyDescent="0.25">
      <c r="A22" s="31"/>
      <c r="B22" s="31"/>
      <c r="C22" s="31"/>
      <c r="D22" s="19" t="s">
        <v>40</v>
      </c>
      <c r="E22" s="122" t="s">
        <v>126</v>
      </c>
      <c r="F22" s="26" t="s">
        <v>14</v>
      </c>
      <c r="G22" s="1">
        <v>28</v>
      </c>
      <c r="H22" s="123">
        <v>28</v>
      </c>
      <c r="I22" s="25">
        <f t="shared" si="0"/>
        <v>100</v>
      </c>
      <c r="J22" s="116"/>
      <c r="K22" s="27" t="s">
        <v>12</v>
      </c>
      <c r="L22" s="121" t="s">
        <v>13</v>
      </c>
      <c r="M22" s="126"/>
    </row>
    <row r="23" spans="1:13" ht="79.5" customHeight="1" x14ac:dyDescent="0.25">
      <c r="A23" s="30" t="s">
        <v>137</v>
      </c>
      <c r="B23" s="30" t="s">
        <v>127</v>
      </c>
      <c r="C23" s="40" t="s">
        <v>45</v>
      </c>
      <c r="D23" s="19" t="s">
        <v>39</v>
      </c>
      <c r="E23" s="1" t="s">
        <v>128</v>
      </c>
      <c r="F23" s="26" t="s">
        <v>14</v>
      </c>
      <c r="G23" s="1">
        <v>4539</v>
      </c>
      <c r="H23" s="123">
        <v>4545</v>
      </c>
      <c r="I23" s="25">
        <v>100</v>
      </c>
      <c r="J23" s="111">
        <v>100</v>
      </c>
      <c r="K23" s="27" t="s">
        <v>12</v>
      </c>
      <c r="L23" s="121" t="s">
        <v>13</v>
      </c>
      <c r="M23" s="127" t="s">
        <v>44</v>
      </c>
    </row>
    <row r="24" spans="1:13" ht="79.5" customHeight="1" x14ac:dyDescent="0.25">
      <c r="A24" s="37"/>
      <c r="B24" s="31"/>
      <c r="C24" s="40"/>
      <c r="D24" s="19" t="s">
        <v>40</v>
      </c>
      <c r="E24" s="1" t="s">
        <v>128</v>
      </c>
      <c r="F24" s="26" t="s">
        <v>14</v>
      </c>
      <c r="G24" s="1">
        <v>4539</v>
      </c>
      <c r="H24" s="123">
        <v>4545</v>
      </c>
      <c r="I24" s="25">
        <v>100</v>
      </c>
      <c r="J24" s="116"/>
      <c r="K24" s="27" t="s">
        <v>12</v>
      </c>
      <c r="L24" s="121" t="s">
        <v>13</v>
      </c>
      <c r="M24" s="127"/>
    </row>
    <row r="25" spans="1:13" ht="79.5" customHeight="1" x14ac:dyDescent="0.25">
      <c r="A25" s="30" t="s">
        <v>137</v>
      </c>
      <c r="B25" s="40" t="s">
        <v>129</v>
      </c>
      <c r="C25" s="40" t="s">
        <v>49</v>
      </c>
      <c r="D25" s="19" t="s">
        <v>39</v>
      </c>
      <c r="E25" s="1" t="s">
        <v>130</v>
      </c>
      <c r="F25" s="26" t="s">
        <v>11</v>
      </c>
      <c r="G25" s="1">
        <v>6800</v>
      </c>
      <c r="H25" s="123">
        <v>6800</v>
      </c>
      <c r="I25" s="25">
        <f t="shared" si="0"/>
        <v>100</v>
      </c>
      <c r="J25" s="111">
        <v>100</v>
      </c>
      <c r="K25" s="27" t="s">
        <v>12</v>
      </c>
      <c r="L25" s="121" t="s">
        <v>13</v>
      </c>
      <c r="M25" s="127" t="s">
        <v>44</v>
      </c>
    </row>
    <row r="26" spans="1:13" ht="79.5" customHeight="1" x14ac:dyDescent="0.25">
      <c r="A26" s="37"/>
      <c r="B26" s="40"/>
      <c r="C26" s="40"/>
      <c r="D26" s="19" t="s">
        <v>40</v>
      </c>
      <c r="E26" s="1" t="s">
        <v>131</v>
      </c>
      <c r="F26" s="26" t="s">
        <v>14</v>
      </c>
      <c r="G26" s="1">
        <v>311</v>
      </c>
      <c r="H26" s="1">
        <v>311</v>
      </c>
      <c r="I26" s="25">
        <f t="shared" si="0"/>
        <v>100</v>
      </c>
      <c r="J26" s="116"/>
      <c r="K26" s="26" t="s">
        <v>77</v>
      </c>
      <c r="L26" s="121" t="s">
        <v>13</v>
      </c>
      <c r="M26" s="127"/>
    </row>
    <row r="27" spans="1:13" ht="79.5" customHeight="1" x14ac:dyDescent="0.25">
      <c r="A27" s="30" t="s">
        <v>137</v>
      </c>
      <c r="B27" s="40" t="s">
        <v>21</v>
      </c>
      <c r="C27" s="30" t="s">
        <v>50</v>
      </c>
      <c r="D27" s="19" t="s">
        <v>39</v>
      </c>
      <c r="E27" s="1" t="s">
        <v>22</v>
      </c>
      <c r="F27" s="26" t="s">
        <v>11</v>
      </c>
      <c r="G27" s="1">
        <v>736</v>
      </c>
      <c r="H27" s="123">
        <v>736</v>
      </c>
      <c r="I27" s="25">
        <f>H27/G27*100</f>
        <v>100</v>
      </c>
      <c r="J27" s="111">
        <v>100</v>
      </c>
      <c r="K27" s="27" t="s">
        <v>12</v>
      </c>
      <c r="L27" s="121" t="s">
        <v>13</v>
      </c>
      <c r="M27" s="127" t="s">
        <v>44</v>
      </c>
    </row>
    <row r="28" spans="1:13" ht="79.5" customHeight="1" x14ac:dyDescent="0.25">
      <c r="A28" s="31"/>
      <c r="B28" s="40"/>
      <c r="C28" s="31"/>
      <c r="D28" s="19" t="s">
        <v>40</v>
      </c>
      <c r="E28" s="1" t="s">
        <v>132</v>
      </c>
      <c r="F28" s="26" t="s">
        <v>14</v>
      </c>
      <c r="G28" s="1">
        <v>23</v>
      </c>
      <c r="H28" s="1">
        <v>23</v>
      </c>
      <c r="I28" s="25">
        <f>H28/G28*100</f>
        <v>100</v>
      </c>
      <c r="J28" s="116"/>
      <c r="K28" s="26" t="s">
        <v>77</v>
      </c>
      <c r="L28" s="121" t="s">
        <v>13</v>
      </c>
      <c r="M28" s="127"/>
    </row>
    <row r="29" spans="1:13" hidden="1" x14ac:dyDescent="0.25">
      <c r="A29" s="15" t="s">
        <v>24</v>
      </c>
      <c r="B29" s="16"/>
      <c r="C29" s="16"/>
      <c r="D29" s="118"/>
      <c r="E29" s="16"/>
      <c r="F29" s="16"/>
      <c r="G29" s="128"/>
      <c r="H29" s="128"/>
      <c r="I29" s="16"/>
      <c r="J29" s="119">
        <v>100</v>
      </c>
      <c r="K29" s="16"/>
      <c r="L29" s="16"/>
      <c r="M29" s="16"/>
    </row>
    <row r="30" spans="1:13" ht="31.5" customHeight="1" x14ac:dyDescent="0.25"/>
    <row r="31" spans="1:13" ht="21" hidden="1" customHeight="1" x14ac:dyDescent="0.25">
      <c r="A31" s="11" t="s">
        <v>139</v>
      </c>
    </row>
    <row r="32" spans="1:13" ht="21" hidden="1" customHeight="1" x14ac:dyDescent="0.25">
      <c r="A32" s="11" t="s">
        <v>140</v>
      </c>
    </row>
    <row r="33" spans="1:17" ht="21" hidden="1" customHeight="1" x14ac:dyDescent="0.25">
      <c r="A33" s="11" t="s">
        <v>141</v>
      </c>
    </row>
    <row r="34" spans="1:17" ht="21" hidden="1" customHeight="1" x14ac:dyDescent="0.25">
      <c r="A34" s="11" t="s">
        <v>142</v>
      </c>
    </row>
    <row r="35" spans="1:17" ht="21" hidden="1" customHeight="1" x14ac:dyDescent="0.25">
      <c r="A35" s="11" t="s">
        <v>143</v>
      </c>
    </row>
    <row r="36" spans="1:17" ht="21" customHeight="1" x14ac:dyDescent="0.25">
      <c r="A36" s="129" t="s">
        <v>48</v>
      </c>
    </row>
    <row r="37" spans="1:17" hidden="1" x14ac:dyDescent="0.25">
      <c r="A37" s="11" t="s">
        <v>144</v>
      </c>
      <c r="J37" s="130"/>
      <c r="K37" s="130"/>
      <c r="L37" s="131"/>
      <c r="M37" s="130"/>
      <c r="N37" s="130"/>
      <c r="O37" s="130"/>
      <c r="P37" s="130"/>
      <c r="Q37" s="130"/>
    </row>
    <row r="38" spans="1:17" hidden="1" x14ac:dyDescent="0.25">
      <c r="A38" s="11" t="s">
        <v>145</v>
      </c>
      <c r="J38" s="130"/>
      <c r="K38" s="130"/>
      <c r="L38" s="131"/>
      <c r="M38" s="130"/>
      <c r="N38" s="130"/>
      <c r="O38" s="130"/>
      <c r="P38" s="130"/>
      <c r="Q38" s="130"/>
    </row>
    <row r="39" spans="1:17" hidden="1" x14ac:dyDescent="0.25">
      <c r="A39" s="11" t="s">
        <v>146</v>
      </c>
      <c r="J39" s="130"/>
      <c r="K39" s="130"/>
      <c r="L39" s="131"/>
      <c r="M39" s="130"/>
      <c r="N39" s="130"/>
      <c r="O39" s="130"/>
      <c r="P39" s="130"/>
      <c r="Q39" s="130"/>
    </row>
    <row r="40" spans="1:17" ht="32.25" hidden="1" customHeight="1" x14ac:dyDescent="0.25">
      <c r="A40" s="129" t="s">
        <v>147</v>
      </c>
    </row>
    <row r="41" spans="1:17" ht="30.75" customHeight="1" x14ac:dyDescent="0.25">
      <c r="A41" s="130"/>
      <c r="B41" s="130"/>
      <c r="C41" s="130"/>
      <c r="D41" s="132"/>
      <c r="E41" s="130"/>
      <c r="F41" s="130"/>
      <c r="G41" s="130"/>
      <c r="H41" s="130"/>
      <c r="I41" s="130"/>
      <c r="J41" s="130"/>
      <c r="K41" s="130"/>
      <c r="L41" s="131"/>
      <c r="M41" s="130"/>
      <c r="N41" s="130"/>
      <c r="O41" s="130"/>
      <c r="P41" s="130"/>
      <c r="Q41" s="130"/>
    </row>
    <row r="42" spans="1:17" ht="28.5" customHeight="1" x14ac:dyDescent="0.25">
      <c r="A42" s="130" t="s">
        <v>148</v>
      </c>
      <c r="B42" s="130"/>
      <c r="C42" s="130"/>
      <c r="D42" s="132"/>
      <c r="E42" s="130"/>
      <c r="F42" s="130" t="s">
        <v>149</v>
      </c>
      <c r="G42" s="130"/>
      <c r="H42" s="130"/>
      <c r="I42" s="130"/>
      <c r="J42" s="130"/>
      <c r="K42" s="130"/>
      <c r="L42" s="131"/>
      <c r="M42" s="130"/>
      <c r="N42" s="130"/>
      <c r="O42" s="130"/>
      <c r="P42" s="130"/>
      <c r="Q42" s="130"/>
    </row>
    <row r="43" spans="1:17" x14ac:dyDescent="0.25">
      <c r="A43" s="130"/>
      <c r="B43" s="130"/>
      <c r="C43" s="130"/>
      <c r="D43" s="132"/>
      <c r="E43" s="130"/>
      <c r="F43" s="130"/>
      <c r="G43" s="130"/>
      <c r="H43" s="130"/>
      <c r="I43" s="130"/>
      <c r="J43" s="130"/>
      <c r="K43" s="130"/>
      <c r="L43" s="131"/>
      <c r="M43" s="130"/>
      <c r="N43" s="130"/>
      <c r="O43" s="130"/>
      <c r="P43" s="130"/>
      <c r="Q43" s="130"/>
    </row>
    <row r="44" spans="1:17" x14ac:dyDescent="0.25">
      <c r="A44" s="130"/>
      <c r="B44" s="130"/>
      <c r="C44" s="130"/>
      <c r="D44" s="132"/>
      <c r="E44" s="130"/>
      <c r="F44" s="130"/>
      <c r="G44" s="130"/>
      <c r="H44" s="130"/>
      <c r="I44" s="130"/>
      <c r="J44" s="130"/>
      <c r="K44" s="130"/>
      <c r="L44" s="131"/>
      <c r="M44" s="130"/>
      <c r="N44" s="130"/>
      <c r="O44" s="130"/>
      <c r="P44" s="130"/>
      <c r="Q44" s="130"/>
    </row>
    <row r="45" spans="1:17" x14ac:dyDescent="0.25">
      <c r="A45" s="130" t="s">
        <v>36</v>
      </c>
      <c r="B45" s="130"/>
      <c r="C45" s="130"/>
      <c r="D45" s="132"/>
      <c r="E45" s="130"/>
      <c r="F45" s="130" t="s">
        <v>37</v>
      </c>
      <c r="G45" s="130"/>
      <c r="H45" s="130"/>
      <c r="I45" s="130"/>
      <c r="J45" s="130"/>
      <c r="K45" s="130"/>
      <c r="L45" s="131"/>
      <c r="M45" s="130"/>
      <c r="N45" s="130"/>
      <c r="O45" s="130"/>
      <c r="P45" s="130"/>
      <c r="Q45" s="130"/>
    </row>
    <row r="46" spans="1:17" x14ac:dyDescent="0.25">
      <c r="A46" s="130"/>
      <c r="B46" s="130"/>
      <c r="C46" s="130"/>
      <c r="D46" s="132"/>
      <c r="E46" s="130"/>
      <c r="F46" s="130"/>
      <c r="G46" s="130"/>
      <c r="H46" s="130"/>
      <c r="I46" s="130"/>
      <c r="J46" s="130"/>
      <c r="K46" s="130"/>
      <c r="L46" s="131"/>
      <c r="M46" s="130"/>
      <c r="N46" s="130"/>
      <c r="O46" s="130"/>
      <c r="P46" s="130"/>
      <c r="Q46" s="130"/>
    </row>
    <row r="47" spans="1:17" x14ac:dyDescent="0.25">
      <c r="A47" s="130"/>
      <c r="B47" s="130"/>
      <c r="C47" s="130"/>
      <c r="D47" s="132"/>
      <c r="E47" s="130"/>
      <c r="F47" s="130"/>
      <c r="G47" s="130"/>
      <c r="H47" s="130"/>
      <c r="I47" s="130"/>
      <c r="J47" s="130"/>
      <c r="K47" s="130"/>
      <c r="L47" s="131"/>
      <c r="M47" s="130"/>
      <c r="N47" s="130"/>
      <c r="O47" s="130"/>
      <c r="P47" s="130"/>
      <c r="Q47" s="130"/>
    </row>
    <row r="48" spans="1:17" x14ac:dyDescent="0.25">
      <c r="A48" s="130" t="s">
        <v>46</v>
      </c>
      <c r="B48" s="130"/>
      <c r="C48" s="130"/>
      <c r="D48" s="132"/>
      <c r="E48" s="130"/>
      <c r="F48" s="130"/>
      <c r="G48" s="130"/>
      <c r="H48" s="130"/>
      <c r="I48" s="130"/>
      <c r="J48" s="130"/>
      <c r="K48" s="130"/>
      <c r="L48" s="131"/>
      <c r="M48" s="130"/>
      <c r="N48" s="130"/>
      <c r="O48" s="130"/>
      <c r="P48" s="130"/>
      <c r="Q48" s="130"/>
    </row>
    <row r="49" spans="1:17" x14ac:dyDescent="0.25">
      <c r="A49" s="130"/>
      <c r="B49" s="130"/>
      <c r="C49" s="130"/>
      <c r="D49" s="132"/>
      <c r="E49" s="130"/>
      <c r="F49" s="130"/>
      <c r="G49" s="130"/>
      <c r="H49" s="130"/>
      <c r="I49" s="130"/>
      <c r="J49" s="130"/>
      <c r="K49" s="130"/>
      <c r="L49" s="131"/>
      <c r="M49" s="130"/>
      <c r="N49" s="130"/>
      <c r="O49" s="130"/>
      <c r="P49" s="130"/>
      <c r="Q49" s="130"/>
    </row>
    <row r="50" spans="1:17" x14ac:dyDescent="0.25">
      <c r="A50" s="130"/>
      <c r="B50" s="130"/>
      <c r="C50" s="130"/>
      <c r="D50" s="132"/>
      <c r="E50" s="130"/>
      <c r="F50" s="130"/>
      <c r="G50" s="130"/>
      <c r="H50" s="130"/>
      <c r="I50" s="130"/>
      <c r="J50" s="130"/>
      <c r="K50" s="130"/>
      <c r="L50" s="131"/>
      <c r="M50" s="130"/>
      <c r="N50" s="130"/>
      <c r="O50" s="130"/>
      <c r="P50" s="130"/>
      <c r="Q50" s="130"/>
    </row>
  </sheetData>
  <mergeCells count="28">
    <mergeCell ref="A27:A28"/>
    <mergeCell ref="B27:B28"/>
    <mergeCell ref="C27:C28"/>
    <mergeCell ref="J27:J28"/>
    <mergeCell ref="M27:M28"/>
    <mergeCell ref="A23:A24"/>
    <mergeCell ref="B23:B24"/>
    <mergeCell ref="C23:C24"/>
    <mergeCell ref="J23:J24"/>
    <mergeCell ref="M23:M24"/>
    <mergeCell ref="A25:A26"/>
    <mergeCell ref="B25:B26"/>
    <mergeCell ref="C25:C26"/>
    <mergeCell ref="J25:J26"/>
    <mergeCell ref="M25:M26"/>
    <mergeCell ref="M8:M15"/>
    <mergeCell ref="A16:A22"/>
    <mergeCell ref="B16:B22"/>
    <mergeCell ref="C16:C22"/>
    <mergeCell ref="J16:J22"/>
    <mergeCell ref="M16:M22"/>
    <mergeCell ref="C2:J2"/>
    <mergeCell ref="C3:J3"/>
    <mergeCell ref="C4:J4"/>
    <mergeCell ref="A8:A15"/>
    <mergeCell ref="B8:B15"/>
    <mergeCell ref="C8:C15"/>
    <mergeCell ref="J8:J15"/>
  </mergeCells>
  <pageMargins left="0.45" right="0.23622047244094491" top="0.74803149606299213" bottom="0.31" header="0.31496062992125984" footer="0.31496062992125984"/>
  <pageSetup paperSize="9" scale="66" fitToHeight="0" orientation="landscape" verticalDpi="0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Layout" workbookViewId="0">
      <selection activeCell="A46" sqref="A46"/>
    </sheetView>
  </sheetViews>
  <sheetFormatPr defaultRowHeight="15" x14ac:dyDescent="0.25"/>
  <cols>
    <col min="2" max="2" width="15.140625" customWidth="1"/>
    <col min="5" max="5" width="17.7109375" customWidth="1"/>
    <col min="7" max="7" width="10.5703125" customWidth="1"/>
    <col min="8" max="8" width="9.140625" style="153"/>
    <col min="9" max="9" width="9.7109375" customWidth="1"/>
    <col min="10" max="10" width="13.5703125" customWidth="1"/>
    <col min="12" max="12" width="10.5703125" customWidth="1"/>
    <col min="13" max="13" width="10.28515625" customWidth="1"/>
  </cols>
  <sheetData>
    <row r="1" spans="1:14" ht="15.75" x14ac:dyDescent="0.25">
      <c r="D1" s="42"/>
      <c r="F1" s="42"/>
      <c r="G1" s="43"/>
      <c r="H1" s="133"/>
      <c r="L1" s="44"/>
    </row>
    <row r="2" spans="1:14" ht="15" customHeight="1" x14ac:dyDescent="0.25">
      <c r="C2" s="45" t="s">
        <v>25</v>
      </c>
      <c r="D2" s="45"/>
      <c r="E2" s="45"/>
      <c r="F2" s="45"/>
      <c r="G2" s="45"/>
      <c r="H2" s="45"/>
      <c r="I2" s="45"/>
      <c r="J2" s="45"/>
    </row>
    <row r="3" spans="1:14" ht="15" customHeight="1" x14ac:dyDescent="0.25">
      <c r="C3" s="45" t="s">
        <v>51</v>
      </c>
      <c r="D3" s="45"/>
      <c r="E3" s="45"/>
      <c r="F3" s="45"/>
      <c r="G3" s="45"/>
      <c r="H3" s="45"/>
      <c r="I3" s="45"/>
      <c r="J3" s="45"/>
    </row>
    <row r="4" spans="1:14" ht="30.75" customHeight="1" x14ac:dyDescent="0.25">
      <c r="B4" s="45" t="s">
        <v>150</v>
      </c>
      <c r="C4" s="45"/>
      <c r="D4" s="45"/>
      <c r="E4" s="45"/>
      <c r="F4" s="45"/>
      <c r="G4" s="45"/>
      <c r="H4" s="45"/>
      <c r="I4" s="45"/>
      <c r="J4" s="45"/>
      <c r="K4" s="45"/>
    </row>
    <row r="5" spans="1:14" x14ac:dyDescent="0.25">
      <c r="D5" s="42"/>
      <c r="F5" s="42"/>
      <c r="G5" s="43"/>
      <c r="H5" s="133"/>
    </row>
    <row r="6" spans="1:14" ht="236.25" x14ac:dyDescent="0.25">
      <c r="A6" s="134" t="s">
        <v>0</v>
      </c>
      <c r="B6" s="134" t="s">
        <v>1</v>
      </c>
      <c r="C6" s="134" t="s">
        <v>2</v>
      </c>
      <c r="D6" s="134" t="s">
        <v>53</v>
      </c>
      <c r="E6" s="135" t="s">
        <v>4</v>
      </c>
      <c r="F6" s="135" t="s">
        <v>5</v>
      </c>
      <c r="G6" s="136" t="s">
        <v>6</v>
      </c>
      <c r="H6" s="137" t="s">
        <v>7</v>
      </c>
      <c r="I6" s="135" t="s">
        <v>8</v>
      </c>
      <c r="J6" s="135" t="s">
        <v>54</v>
      </c>
      <c r="K6" s="135" t="s">
        <v>9</v>
      </c>
      <c r="L6" s="135" t="s">
        <v>10</v>
      </c>
      <c r="M6" s="135" t="s">
        <v>55</v>
      </c>
    </row>
    <row r="7" spans="1:14" x14ac:dyDescent="0.25">
      <c r="A7" s="26">
        <v>1</v>
      </c>
      <c r="B7" s="26">
        <v>2</v>
      </c>
      <c r="C7" s="26">
        <v>3</v>
      </c>
      <c r="D7" s="26">
        <v>4</v>
      </c>
      <c r="E7" s="46">
        <v>5</v>
      </c>
      <c r="F7" s="46">
        <v>6</v>
      </c>
      <c r="G7" s="47">
        <v>7</v>
      </c>
      <c r="H7" s="54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</row>
    <row r="8" spans="1:14" ht="144.75" customHeight="1" x14ac:dyDescent="0.25">
      <c r="A8" s="138" t="s">
        <v>151</v>
      </c>
      <c r="B8" s="58" t="s">
        <v>152</v>
      </c>
      <c r="C8" s="139" t="s">
        <v>58</v>
      </c>
      <c r="D8" s="49" t="s">
        <v>39</v>
      </c>
      <c r="E8" s="140" t="s">
        <v>153</v>
      </c>
      <c r="F8" s="141" t="s">
        <v>154</v>
      </c>
      <c r="G8" s="47">
        <v>3054</v>
      </c>
      <c r="H8" s="54">
        <v>3054</v>
      </c>
      <c r="I8" s="51">
        <f t="shared" ref="I8:I15" si="0">H8/G8*100</f>
        <v>100</v>
      </c>
      <c r="J8" s="60">
        <f>(I8+I9+I10+I11)/4</f>
        <v>100</v>
      </c>
      <c r="K8" s="53" t="s">
        <v>12</v>
      </c>
      <c r="L8" s="86" t="s">
        <v>13</v>
      </c>
      <c r="M8" s="139"/>
    </row>
    <row r="9" spans="1:14" ht="195.75" customHeight="1" x14ac:dyDescent="0.25">
      <c r="A9" s="142"/>
      <c r="B9" s="74"/>
      <c r="C9" s="76" t="s">
        <v>58</v>
      </c>
      <c r="D9" s="46" t="s">
        <v>40</v>
      </c>
      <c r="E9" s="140" t="s">
        <v>155</v>
      </c>
      <c r="F9" s="141" t="s">
        <v>114</v>
      </c>
      <c r="G9" s="47">
        <v>43.75</v>
      </c>
      <c r="H9" s="54">
        <v>43.75</v>
      </c>
      <c r="I9" s="51">
        <f t="shared" si="0"/>
        <v>100</v>
      </c>
      <c r="J9" s="143"/>
      <c r="K9" s="53" t="s">
        <v>12</v>
      </c>
      <c r="L9" s="86" t="s">
        <v>13</v>
      </c>
      <c r="M9" s="76"/>
    </row>
    <row r="10" spans="1:14" ht="280.5" customHeight="1" x14ac:dyDescent="0.25">
      <c r="A10" s="142"/>
      <c r="B10" s="74"/>
      <c r="C10" s="79"/>
      <c r="D10" s="46" t="s">
        <v>40</v>
      </c>
      <c r="E10" s="140" t="s">
        <v>156</v>
      </c>
      <c r="F10" s="141" t="s">
        <v>114</v>
      </c>
      <c r="G10" s="47">
        <v>50</v>
      </c>
      <c r="H10" s="54">
        <v>50</v>
      </c>
      <c r="I10" s="51">
        <f t="shared" si="0"/>
        <v>100</v>
      </c>
      <c r="J10" s="143"/>
      <c r="K10" s="53" t="s">
        <v>12</v>
      </c>
      <c r="L10" s="86" t="s">
        <v>13</v>
      </c>
      <c r="M10" s="79"/>
    </row>
    <row r="11" spans="1:14" ht="167.25" customHeight="1" x14ac:dyDescent="0.25">
      <c r="A11" s="142"/>
      <c r="B11" s="64"/>
      <c r="C11" s="144" t="s">
        <v>58</v>
      </c>
      <c r="D11" s="46" t="s">
        <v>40</v>
      </c>
      <c r="E11" s="140" t="s">
        <v>157</v>
      </c>
      <c r="F11" s="141" t="s">
        <v>114</v>
      </c>
      <c r="G11" s="47">
        <v>100</v>
      </c>
      <c r="H11" s="54">
        <v>100</v>
      </c>
      <c r="I11" s="51">
        <f t="shared" si="0"/>
        <v>100</v>
      </c>
      <c r="J11" s="66"/>
      <c r="K11" s="53" t="s">
        <v>12</v>
      </c>
      <c r="L11" s="86" t="s">
        <v>13</v>
      </c>
      <c r="M11" s="144"/>
    </row>
    <row r="12" spans="1:14" ht="135" x14ac:dyDescent="0.25">
      <c r="A12" s="74" t="s">
        <v>158</v>
      </c>
      <c r="B12" s="30" t="s">
        <v>159</v>
      </c>
      <c r="C12" s="30" t="s">
        <v>160</v>
      </c>
      <c r="D12" s="49" t="s">
        <v>39</v>
      </c>
      <c r="E12" s="1" t="s">
        <v>161</v>
      </c>
      <c r="F12" s="26" t="s">
        <v>154</v>
      </c>
      <c r="G12" s="1">
        <v>1978</v>
      </c>
      <c r="H12" s="50">
        <v>1978</v>
      </c>
      <c r="I12" s="51">
        <f t="shared" si="0"/>
        <v>100</v>
      </c>
      <c r="J12" s="111">
        <f>(I12+I13+I14+I15)/4</f>
        <v>100</v>
      </c>
      <c r="K12" s="145" t="s">
        <v>12</v>
      </c>
      <c r="L12" s="1" t="s">
        <v>13</v>
      </c>
      <c r="M12" s="76"/>
      <c r="N12" s="146"/>
    </row>
    <row r="13" spans="1:14" ht="171.75" customHeight="1" x14ac:dyDescent="0.25">
      <c r="A13" s="74"/>
      <c r="B13" s="37"/>
      <c r="C13" s="37"/>
      <c r="D13" s="46" t="s">
        <v>40</v>
      </c>
      <c r="E13" s="47" t="s">
        <v>162</v>
      </c>
      <c r="F13" s="46" t="s">
        <v>114</v>
      </c>
      <c r="G13" s="47">
        <v>56.25</v>
      </c>
      <c r="H13" s="50">
        <v>56.25</v>
      </c>
      <c r="I13" s="51">
        <f t="shared" si="0"/>
        <v>100</v>
      </c>
      <c r="J13" s="113"/>
      <c r="K13" s="53" t="s">
        <v>12</v>
      </c>
      <c r="L13" s="47" t="s">
        <v>13</v>
      </c>
      <c r="M13" s="79"/>
    </row>
    <row r="14" spans="1:14" ht="270" x14ac:dyDescent="0.25">
      <c r="A14" s="74"/>
      <c r="B14" s="37"/>
      <c r="C14" s="37"/>
      <c r="D14" s="46" t="s">
        <v>40</v>
      </c>
      <c r="E14" s="147" t="s">
        <v>163</v>
      </c>
      <c r="F14" s="46" t="s">
        <v>114</v>
      </c>
      <c r="G14" s="47">
        <v>50</v>
      </c>
      <c r="H14" s="50">
        <v>50</v>
      </c>
      <c r="I14" s="51">
        <f t="shared" si="0"/>
        <v>100</v>
      </c>
      <c r="J14" s="113"/>
      <c r="K14" s="53" t="s">
        <v>12</v>
      </c>
      <c r="L14" s="47" t="s">
        <v>13</v>
      </c>
      <c r="M14" s="76"/>
    </row>
    <row r="15" spans="1:14" ht="135" x14ac:dyDescent="0.25">
      <c r="A15" s="64"/>
      <c r="B15" s="31"/>
      <c r="C15" s="31"/>
      <c r="D15" s="46" t="s">
        <v>40</v>
      </c>
      <c r="E15" s="47" t="s">
        <v>164</v>
      </c>
      <c r="F15" s="46" t="s">
        <v>114</v>
      </c>
      <c r="G15" s="47">
        <v>100</v>
      </c>
      <c r="H15" s="50">
        <v>100</v>
      </c>
      <c r="I15" s="51">
        <f t="shared" si="0"/>
        <v>100</v>
      </c>
      <c r="J15" s="116"/>
      <c r="K15" s="53" t="s">
        <v>12</v>
      </c>
      <c r="L15" s="47" t="s">
        <v>13</v>
      </c>
      <c r="M15" s="79"/>
    </row>
    <row r="16" spans="1:14" x14ac:dyDescent="0.25">
      <c r="A16" s="148" t="s">
        <v>24</v>
      </c>
      <c r="B16" s="95"/>
      <c r="C16" s="95"/>
      <c r="D16" s="95"/>
      <c r="E16" s="95"/>
      <c r="F16" s="95"/>
      <c r="G16" s="149"/>
      <c r="H16" s="150"/>
      <c r="I16" s="151"/>
      <c r="J16" s="152"/>
      <c r="K16" s="151"/>
      <c r="L16" s="151"/>
      <c r="M16" s="152">
        <f>(J8+J12)/2</f>
        <v>100</v>
      </c>
    </row>
    <row r="18" spans="1:8" ht="20.25" customHeight="1" x14ac:dyDescent="0.25"/>
    <row r="19" spans="1:8" hidden="1" x14ac:dyDescent="0.25">
      <c r="A19" t="s">
        <v>81</v>
      </c>
      <c r="H19"/>
    </row>
    <row r="20" spans="1:8" hidden="1" x14ac:dyDescent="0.25">
      <c r="A20" t="s">
        <v>82</v>
      </c>
      <c r="H20"/>
    </row>
    <row r="21" spans="1:8" hidden="1" x14ac:dyDescent="0.25">
      <c r="A21" t="s">
        <v>165</v>
      </c>
      <c r="H21"/>
    </row>
    <row r="22" spans="1:8" hidden="1" x14ac:dyDescent="0.25">
      <c r="A22" t="s">
        <v>84</v>
      </c>
      <c r="H22"/>
    </row>
    <row r="23" spans="1:8" hidden="1" x14ac:dyDescent="0.25">
      <c r="H23"/>
    </row>
    <row r="24" spans="1:8" hidden="1" x14ac:dyDescent="0.25">
      <c r="A24" t="s">
        <v>85</v>
      </c>
      <c r="H24"/>
    </row>
    <row r="25" spans="1:8" hidden="1" x14ac:dyDescent="0.25">
      <c r="A25" t="s">
        <v>86</v>
      </c>
      <c r="H25"/>
    </row>
    <row r="26" spans="1:8" hidden="1" x14ac:dyDescent="0.25">
      <c r="A26" t="s">
        <v>166</v>
      </c>
      <c r="H26"/>
    </row>
    <row r="27" spans="1:8" hidden="1" x14ac:dyDescent="0.25">
      <c r="A27" t="s">
        <v>88</v>
      </c>
      <c r="H27"/>
    </row>
    <row r="28" spans="1:8" hidden="1" x14ac:dyDescent="0.25">
      <c r="H28"/>
    </row>
    <row r="29" spans="1:8" hidden="1" x14ac:dyDescent="0.25">
      <c r="H29"/>
    </row>
    <row r="30" spans="1:8" hidden="1" x14ac:dyDescent="0.25">
      <c r="A30" t="s">
        <v>89</v>
      </c>
      <c r="H30"/>
    </row>
    <row r="31" spans="1:8" hidden="1" x14ac:dyDescent="0.25">
      <c r="A31" t="s">
        <v>90</v>
      </c>
      <c r="H31"/>
    </row>
    <row r="32" spans="1:8" hidden="1" x14ac:dyDescent="0.25">
      <c r="A32" t="s">
        <v>167</v>
      </c>
      <c r="H32"/>
    </row>
    <row r="33" spans="1:13" ht="24.75" customHeight="1" x14ac:dyDescent="0.25">
      <c r="A33" s="154" t="s">
        <v>168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</row>
    <row r="34" spans="1:13" x14ac:dyDescent="0.25">
      <c r="A34" s="104" t="s">
        <v>169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</row>
    <row r="35" spans="1:13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13" x14ac:dyDescent="0.25">
      <c r="A36" s="105" t="s">
        <v>96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1:13" x14ac:dyDescent="0.25">
      <c r="H37"/>
    </row>
    <row r="38" spans="1:13" hidden="1" x14ac:dyDescent="0.25">
      <c r="A38" t="s">
        <v>97</v>
      </c>
      <c r="H38"/>
    </row>
    <row r="39" spans="1:13" ht="31.5" hidden="1" customHeight="1" x14ac:dyDescent="0.25">
      <c r="A39" t="s">
        <v>98</v>
      </c>
      <c r="H39"/>
    </row>
    <row r="40" spans="1:13" hidden="1" x14ac:dyDescent="0.25">
      <c r="A40" t="s">
        <v>170</v>
      </c>
      <c r="H40"/>
    </row>
    <row r="41" spans="1:13" hidden="1" x14ac:dyDescent="0.25">
      <c r="H41"/>
    </row>
    <row r="42" spans="1:13" hidden="1" x14ac:dyDescent="0.25">
      <c r="A42" t="s">
        <v>147</v>
      </c>
      <c r="H42"/>
    </row>
    <row r="44" spans="1:13" x14ac:dyDescent="0.25">
      <c r="A44" s="155" t="s">
        <v>171</v>
      </c>
      <c r="B44" s="155"/>
      <c r="C44" s="155"/>
      <c r="F44" t="s">
        <v>172</v>
      </c>
    </row>
    <row r="46" spans="1:13" hidden="1" x14ac:dyDescent="0.25">
      <c r="A46" t="s">
        <v>36</v>
      </c>
      <c r="F46" t="s">
        <v>37</v>
      </c>
    </row>
    <row r="49" spans="1:1" x14ac:dyDescent="0.25">
      <c r="A49" t="s">
        <v>173</v>
      </c>
    </row>
    <row r="50" spans="1:1" x14ac:dyDescent="0.25">
      <c r="A50" t="s">
        <v>103</v>
      </c>
    </row>
  </sheetData>
  <mergeCells count="15">
    <mergeCell ref="A33:M33"/>
    <mergeCell ref="A44:C44"/>
    <mergeCell ref="M9:M10"/>
    <mergeCell ref="A12:A15"/>
    <mergeCell ref="B12:B15"/>
    <mergeCell ref="C12:C15"/>
    <mergeCell ref="J12:J15"/>
    <mergeCell ref="M12:M13"/>
    <mergeCell ref="M14:M15"/>
    <mergeCell ref="C2:J2"/>
    <mergeCell ref="C3:J3"/>
    <mergeCell ref="B4:K4"/>
    <mergeCell ref="B8:B11"/>
    <mergeCell ref="J8:J11"/>
    <mergeCell ref="C9:C10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75" zoomScalePageLayoutView="75" workbookViewId="0">
      <selection activeCell="H17" sqref="H17"/>
    </sheetView>
  </sheetViews>
  <sheetFormatPr defaultRowHeight="15" x14ac:dyDescent="0.25"/>
  <cols>
    <col min="1" max="1" width="8.7109375" customWidth="1"/>
    <col min="2" max="2" width="12.42578125" customWidth="1"/>
    <col min="3" max="3" width="9.85546875" customWidth="1"/>
    <col min="4" max="4" width="11.28515625" customWidth="1"/>
    <col min="5" max="5" width="23.85546875" customWidth="1"/>
    <col min="7" max="7" width="10.42578125" customWidth="1"/>
    <col min="8" max="8" width="10.28515625" style="153" customWidth="1"/>
    <col min="9" max="9" width="10.42578125" customWidth="1"/>
    <col min="10" max="10" width="8.5703125" customWidth="1"/>
    <col min="11" max="11" width="7.7109375" customWidth="1"/>
    <col min="12" max="12" width="9.85546875" customWidth="1"/>
  </cols>
  <sheetData>
    <row r="1" spans="1:13" ht="15.75" x14ac:dyDescent="0.25">
      <c r="D1" s="42"/>
      <c r="F1" s="42"/>
      <c r="G1" s="43"/>
      <c r="H1" s="133"/>
      <c r="L1" s="44"/>
    </row>
    <row r="2" spans="1:13" ht="15" customHeight="1" x14ac:dyDescent="0.25">
      <c r="C2" s="45" t="s">
        <v>25</v>
      </c>
      <c r="D2" s="45"/>
      <c r="E2" s="45"/>
      <c r="F2" s="45"/>
      <c r="G2" s="45"/>
      <c r="H2" s="45"/>
      <c r="I2" s="45"/>
      <c r="J2" s="45"/>
    </row>
    <row r="3" spans="1:13" ht="15" customHeight="1" x14ac:dyDescent="0.25">
      <c r="C3" s="45" t="s">
        <v>51</v>
      </c>
      <c r="D3" s="45"/>
      <c r="E3" s="45"/>
      <c r="F3" s="45"/>
      <c r="G3" s="45"/>
      <c r="H3" s="45"/>
      <c r="I3" s="45"/>
      <c r="J3" s="45"/>
    </row>
    <row r="4" spans="1:13" ht="15" customHeight="1" x14ac:dyDescent="0.25">
      <c r="A4" s="45" t="s">
        <v>174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5">
      <c r="D5" s="42"/>
      <c r="F5" s="42"/>
      <c r="G5" s="43"/>
      <c r="H5" s="133"/>
    </row>
    <row r="6" spans="1:13" ht="210" x14ac:dyDescent="0.25">
      <c r="A6" s="26" t="s">
        <v>0</v>
      </c>
      <c r="B6" s="26" t="s">
        <v>1</v>
      </c>
      <c r="C6" s="26" t="s">
        <v>2</v>
      </c>
      <c r="D6" s="26" t="s">
        <v>53</v>
      </c>
      <c r="E6" s="46" t="s">
        <v>4</v>
      </c>
      <c r="F6" s="46" t="s">
        <v>5</v>
      </c>
      <c r="G6" s="47" t="s">
        <v>6</v>
      </c>
      <c r="H6" s="54" t="s">
        <v>7</v>
      </c>
      <c r="I6" s="46" t="s">
        <v>8</v>
      </c>
      <c r="J6" s="156" t="s">
        <v>54</v>
      </c>
      <c r="K6" s="46" t="s">
        <v>9</v>
      </c>
      <c r="L6" s="46" t="s">
        <v>10</v>
      </c>
      <c r="M6" s="46" t="s">
        <v>55</v>
      </c>
    </row>
    <row r="7" spans="1:13" x14ac:dyDescent="0.25">
      <c r="A7" s="26">
        <v>1</v>
      </c>
      <c r="B7" s="26">
        <v>2</v>
      </c>
      <c r="C7" s="26">
        <v>3</v>
      </c>
      <c r="D7" s="26">
        <v>4</v>
      </c>
      <c r="E7" s="46">
        <v>5</v>
      </c>
      <c r="F7" s="46">
        <v>6</v>
      </c>
      <c r="G7" s="47">
        <v>7</v>
      </c>
      <c r="H7" s="54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</row>
    <row r="8" spans="1:13" ht="188.25" customHeight="1" x14ac:dyDescent="0.25">
      <c r="A8" s="58" t="s">
        <v>175</v>
      </c>
      <c r="B8" s="58" t="s">
        <v>152</v>
      </c>
      <c r="C8" s="76" t="s">
        <v>58</v>
      </c>
      <c r="D8" s="49" t="s">
        <v>39</v>
      </c>
      <c r="E8" s="140" t="s">
        <v>176</v>
      </c>
      <c r="F8" s="141" t="s">
        <v>154</v>
      </c>
      <c r="G8" s="47">
        <v>6023</v>
      </c>
      <c r="H8" s="54">
        <v>6023</v>
      </c>
      <c r="I8" s="51">
        <f t="shared" ref="I8:I13" si="0">H8/G8*100</f>
        <v>100</v>
      </c>
      <c r="J8" s="60">
        <f>(I8+I9+I10+I11+I13+I14+I15+I16+I17+I18+I19+I20+I21+I22+I23+I24+I25+I26+I27+I12)/20</f>
        <v>95</v>
      </c>
      <c r="K8" s="145" t="s">
        <v>12</v>
      </c>
      <c r="L8" s="86" t="s">
        <v>13</v>
      </c>
      <c r="M8" s="157"/>
    </row>
    <row r="9" spans="1:13" ht="126.75" customHeight="1" x14ac:dyDescent="0.25">
      <c r="A9" s="74"/>
      <c r="B9" s="74"/>
      <c r="C9" s="78"/>
      <c r="D9" s="49" t="s">
        <v>39</v>
      </c>
      <c r="E9" s="140" t="s">
        <v>177</v>
      </c>
      <c r="F9" s="141" t="s">
        <v>154</v>
      </c>
      <c r="G9" s="47">
        <v>8522</v>
      </c>
      <c r="H9" s="54">
        <v>8522</v>
      </c>
      <c r="I9" s="51">
        <f t="shared" si="0"/>
        <v>100</v>
      </c>
      <c r="J9" s="143"/>
      <c r="K9" s="53" t="s">
        <v>12</v>
      </c>
      <c r="L9" s="86" t="s">
        <v>13</v>
      </c>
      <c r="M9" s="158"/>
    </row>
    <row r="10" spans="1:13" ht="141" customHeight="1" x14ac:dyDescent="0.25">
      <c r="A10" s="74"/>
      <c r="B10" s="74"/>
      <c r="C10" s="78"/>
      <c r="D10" s="49" t="s">
        <v>39</v>
      </c>
      <c r="E10" s="55" t="s">
        <v>178</v>
      </c>
      <c r="F10" s="141" t="s">
        <v>154</v>
      </c>
      <c r="G10" s="47">
        <v>2098</v>
      </c>
      <c r="H10" s="54">
        <v>2098</v>
      </c>
      <c r="I10" s="51">
        <f t="shared" si="0"/>
        <v>100</v>
      </c>
      <c r="J10" s="143"/>
      <c r="K10" s="53" t="s">
        <v>12</v>
      </c>
      <c r="L10" s="86" t="s">
        <v>13</v>
      </c>
      <c r="M10" s="158"/>
    </row>
    <row r="11" spans="1:13" ht="90.75" customHeight="1" x14ac:dyDescent="0.25">
      <c r="A11" s="74"/>
      <c r="B11" s="74"/>
      <c r="C11" s="78"/>
      <c r="D11" s="49" t="s">
        <v>39</v>
      </c>
      <c r="E11" s="140" t="s">
        <v>179</v>
      </c>
      <c r="F11" s="141" t="s">
        <v>154</v>
      </c>
      <c r="G11" s="47">
        <v>8328</v>
      </c>
      <c r="H11" s="54">
        <v>8328</v>
      </c>
      <c r="I11" s="51">
        <f t="shared" si="0"/>
        <v>100</v>
      </c>
      <c r="J11" s="143"/>
      <c r="K11" s="53" t="s">
        <v>12</v>
      </c>
      <c r="L11" s="86" t="s">
        <v>13</v>
      </c>
      <c r="M11" s="158"/>
    </row>
    <row r="12" spans="1:13" ht="118.5" customHeight="1" x14ac:dyDescent="0.25">
      <c r="A12" s="64"/>
      <c r="B12" s="64"/>
      <c r="C12" s="79"/>
      <c r="D12" s="49" t="s">
        <v>39</v>
      </c>
      <c r="E12" s="140" t="s">
        <v>180</v>
      </c>
      <c r="F12" s="141" t="s">
        <v>181</v>
      </c>
      <c r="G12" s="47">
        <v>1434</v>
      </c>
      <c r="H12" s="54">
        <v>1434</v>
      </c>
      <c r="I12" s="51">
        <f t="shared" si="0"/>
        <v>100</v>
      </c>
      <c r="J12" s="66"/>
      <c r="K12" s="145" t="s">
        <v>12</v>
      </c>
      <c r="L12" s="86" t="s">
        <v>13</v>
      </c>
      <c r="M12" s="144"/>
    </row>
    <row r="13" spans="1:13" ht="135" customHeight="1" x14ac:dyDescent="0.25">
      <c r="A13" s="58" t="s">
        <v>182</v>
      </c>
      <c r="B13" s="58" t="s">
        <v>152</v>
      </c>
      <c r="C13" s="76" t="s">
        <v>58</v>
      </c>
      <c r="D13" s="46" t="s">
        <v>40</v>
      </c>
      <c r="E13" s="47" t="s">
        <v>183</v>
      </c>
      <c r="F13" s="141" t="s">
        <v>114</v>
      </c>
      <c r="G13" s="47">
        <v>26</v>
      </c>
      <c r="H13" s="54">
        <v>26</v>
      </c>
      <c r="I13" s="51">
        <f t="shared" si="0"/>
        <v>100</v>
      </c>
      <c r="J13" s="60">
        <v>95</v>
      </c>
      <c r="K13" s="145" t="s">
        <v>12</v>
      </c>
      <c r="L13" s="86" t="s">
        <v>13</v>
      </c>
      <c r="M13" s="157"/>
    </row>
    <row r="14" spans="1:13" ht="195" x14ac:dyDescent="0.25">
      <c r="A14" s="74"/>
      <c r="B14" s="74"/>
      <c r="C14" s="78"/>
      <c r="D14" s="46" t="s">
        <v>40</v>
      </c>
      <c r="E14" s="47" t="s">
        <v>184</v>
      </c>
      <c r="F14" s="83" t="s">
        <v>114</v>
      </c>
      <c r="G14" s="47">
        <v>0.75</v>
      </c>
      <c r="H14" s="54">
        <v>21.4</v>
      </c>
      <c r="I14" s="51">
        <v>100</v>
      </c>
      <c r="J14" s="143"/>
      <c r="K14" s="53" t="s">
        <v>12</v>
      </c>
      <c r="L14" s="86" t="s">
        <v>13</v>
      </c>
      <c r="M14" s="158"/>
    </row>
    <row r="15" spans="1:13" ht="152.25" customHeight="1" x14ac:dyDescent="0.25">
      <c r="A15" s="74"/>
      <c r="B15" s="74"/>
      <c r="C15" s="78"/>
      <c r="D15" s="46" t="s">
        <v>40</v>
      </c>
      <c r="E15" s="55" t="s">
        <v>185</v>
      </c>
      <c r="F15" s="83" t="s">
        <v>114</v>
      </c>
      <c r="G15" s="47">
        <v>100</v>
      </c>
      <c r="H15" s="54">
        <v>100</v>
      </c>
      <c r="I15" s="51">
        <f>H15/G15*100</f>
        <v>100</v>
      </c>
      <c r="J15" s="143"/>
      <c r="K15" s="53" t="s">
        <v>12</v>
      </c>
      <c r="L15" s="86" t="s">
        <v>13</v>
      </c>
      <c r="M15" s="144"/>
    </row>
    <row r="16" spans="1:13" ht="168" customHeight="1" x14ac:dyDescent="0.25">
      <c r="A16" s="74"/>
      <c r="B16" s="74"/>
      <c r="C16" s="78"/>
      <c r="D16" s="46" t="s">
        <v>40</v>
      </c>
      <c r="E16" s="47" t="s">
        <v>186</v>
      </c>
      <c r="F16" s="83" t="s">
        <v>114</v>
      </c>
      <c r="G16" s="47">
        <v>31.7</v>
      </c>
      <c r="H16" s="54">
        <v>31.7</v>
      </c>
      <c r="I16" s="51">
        <f t="shared" ref="I16:I24" si="1">H16/G16*100</f>
        <v>100</v>
      </c>
      <c r="J16" s="143"/>
      <c r="K16" s="53" t="s">
        <v>12</v>
      </c>
      <c r="L16" s="86" t="s">
        <v>13</v>
      </c>
      <c r="M16" s="144"/>
    </row>
    <row r="17" spans="1:14" ht="210.75" customHeight="1" x14ac:dyDescent="0.25">
      <c r="A17" s="74"/>
      <c r="B17" s="74"/>
      <c r="C17" s="78"/>
      <c r="D17" s="46" t="s">
        <v>40</v>
      </c>
      <c r="E17" s="1" t="s">
        <v>187</v>
      </c>
      <c r="F17" s="46" t="s">
        <v>114</v>
      </c>
      <c r="G17" s="47">
        <v>0.75</v>
      </c>
      <c r="H17" s="50">
        <v>0</v>
      </c>
      <c r="I17" s="51">
        <f>H17/G17*100</f>
        <v>0</v>
      </c>
      <c r="J17" s="143"/>
      <c r="K17" s="53" t="s">
        <v>12</v>
      </c>
      <c r="L17" s="47" t="s">
        <v>13</v>
      </c>
      <c r="M17" s="157"/>
    </row>
    <row r="18" spans="1:14" ht="105" x14ac:dyDescent="0.25">
      <c r="A18" s="64"/>
      <c r="B18" s="64"/>
      <c r="C18" s="79"/>
      <c r="D18" s="46" t="s">
        <v>40</v>
      </c>
      <c r="E18" s="159" t="s">
        <v>188</v>
      </c>
      <c r="F18" s="46" t="s">
        <v>114</v>
      </c>
      <c r="G18" s="47">
        <v>100</v>
      </c>
      <c r="H18" s="50">
        <v>100</v>
      </c>
      <c r="I18" s="51">
        <f>H18/G18*100</f>
        <v>100</v>
      </c>
      <c r="J18" s="66"/>
      <c r="K18" s="53" t="s">
        <v>12</v>
      </c>
      <c r="L18" s="47" t="s">
        <v>13</v>
      </c>
      <c r="M18" s="144"/>
    </row>
    <row r="19" spans="1:14" ht="141" customHeight="1" x14ac:dyDescent="0.25">
      <c r="A19" s="58" t="s">
        <v>182</v>
      </c>
      <c r="B19" s="58" t="s">
        <v>152</v>
      </c>
      <c r="C19" s="76" t="s">
        <v>58</v>
      </c>
      <c r="D19" s="46" t="s">
        <v>40</v>
      </c>
      <c r="E19" s="1" t="s">
        <v>189</v>
      </c>
      <c r="F19" s="46" t="s">
        <v>114</v>
      </c>
      <c r="G19" s="47">
        <v>7.7</v>
      </c>
      <c r="H19" s="50">
        <v>12.9</v>
      </c>
      <c r="I19" s="51">
        <v>100</v>
      </c>
      <c r="J19" s="60">
        <v>95</v>
      </c>
      <c r="K19" s="53" t="s">
        <v>12</v>
      </c>
      <c r="L19" s="47" t="s">
        <v>13</v>
      </c>
      <c r="M19" s="76"/>
    </row>
    <row r="20" spans="1:14" ht="210" x14ac:dyDescent="0.25">
      <c r="A20" s="74"/>
      <c r="B20" s="74"/>
      <c r="C20" s="78"/>
      <c r="D20" s="46" t="s">
        <v>40</v>
      </c>
      <c r="E20" s="147" t="s">
        <v>190</v>
      </c>
      <c r="F20" s="46" t="s">
        <v>114</v>
      </c>
      <c r="G20" s="47">
        <v>0.75</v>
      </c>
      <c r="H20" s="50">
        <v>25</v>
      </c>
      <c r="I20" s="51">
        <v>100</v>
      </c>
      <c r="J20" s="143"/>
      <c r="K20" s="53" t="s">
        <v>12</v>
      </c>
      <c r="L20" s="47" t="s">
        <v>13</v>
      </c>
      <c r="M20" s="78"/>
    </row>
    <row r="21" spans="1:14" ht="134.25" customHeight="1" x14ac:dyDescent="0.25">
      <c r="A21" s="74"/>
      <c r="B21" s="74"/>
      <c r="C21" s="78"/>
      <c r="D21" s="46" t="s">
        <v>40</v>
      </c>
      <c r="E21" s="160" t="s">
        <v>191</v>
      </c>
      <c r="F21" s="46" t="s">
        <v>114</v>
      </c>
      <c r="G21" s="47">
        <v>100</v>
      </c>
      <c r="H21" s="50">
        <v>100</v>
      </c>
      <c r="I21" s="51">
        <f>H21/G21*100</f>
        <v>100</v>
      </c>
      <c r="J21" s="143"/>
      <c r="K21" s="53" t="s">
        <v>12</v>
      </c>
      <c r="L21" s="47" t="s">
        <v>13</v>
      </c>
      <c r="M21" s="79"/>
    </row>
    <row r="22" spans="1:14" ht="146.25" customHeight="1" x14ac:dyDescent="0.25">
      <c r="A22" s="74"/>
      <c r="B22" s="74"/>
      <c r="C22" s="78"/>
      <c r="D22" s="46" t="s">
        <v>40</v>
      </c>
      <c r="E22" s="147" t="s">
        <v>192</v>
      </c>
      <c r="F22" s="46" t="s">
        <v>114</v>
      </c>
      <c r="G22" s="47">
        <v>27.9</v>
      </c>
      <c r="H22" s="50">
        <v>27.9</v>
      </c>
      <c r="I22" s="51">
        <f>H22/G22*100</f>
        <v>100</v>
      </c>
      <c r="J22" s="143"/>
      <c r="K22" s="53" t="s">
        <v>12</v>
      </c>
      <c r="L22" s="47" t="s">
        <v>13</v>
      </c>
      <c r="M22" s="76"/>
    </row>
    <row r="23" spans="1:14" ht="195" x14ac:dyDescent="0.25">
      <c r="A23" s="74"/>
      <c r="B23" s="74"/>
      <c r="C23" s="78"/>
      <c r="D23" s="46" t="s">
        <v>40</v>
      </c>
      <c r="E23" s="47" t="s">
        <v>193</v>
      </c>
      <c r="F23" s="46" t="s">
        <v>114</v>
      </c>
      <c r="G23" s="47">
        <v>0.75</v>
      </c>
      <c r="H23" s="50">
        <v>5.9</v>
      </c>
      <c r="I23" s="82">
        <v>100</v>
      </c>
      <c r="J23" s="143"/>
      <c r="K23" s="53" t="s">
        <v>12</v>
      </c>
      <c r="L23" s="47" t="s">
        <v>13</v>
      </c>
      <c r="M23" s="78"/>
    </row>
    <row r="24" spans="1:14" ht="135.75" customHeight="1" x14ac:dyDescent="0.25">
      <c r="A24" s="64"/>
      <c r="B24" s="64"/>
      <c r="C24" s="79"/>
      <c r="D24" s="46" t="s">
        <v>40</v>
      </c>
      <c r="E24" s="147" t="s">
        <v>194</v>
      </c>
      <c r="F24" s="46" t="s">
        <v>114</v>
      </c>
      <c r="G24" s="47">
        <v>100</v>
      </c>
      <c r="H24" s="50">
        <v>100</v>
      </c>
      <c r="I24" s="82">
        <f t="shared" si="1"/>
        <v>100</v>
      </c>
      <c r="J24" s="66"/>
      <c r="K24" s="53" t="s">
        <v>12</v>
      </c>
      <c r="L24" s="47" t="s">
        <v>13</v>
      </c>
      <c r="M24" s="79"/>
    </row>
    <row r="25" spans="1:14" ht="135" x14ac:dyDescent="0.25">
      <c r="A25" s="58" t="s">
        <v>182</v>
      </c>
      <c r="B25" s="58" t="s">
        <v>152</v>
      </c>
      <c r="C25" s="76" t="s">
        <v>160</v>
      </c>
      <c r="D25" s="46" t="s">
        <v>40</v>
      </c>
      <c r="E25" s="47" t="s">
        <v>195</v>
      </c>
      <c r="F25" s="46" t="s">
        <v>114</v>
      </c>
      <c r="G25" s="47">
        <v>6.7</v>
      </c>
      <c r="H25" s="50">
        <v>8.9</v>
      </c>
      <c r="I25" s="82">
        <v>100</v>
      </c>
      <c r="J25" s="60">
        <v>95</v>
      </c>
      <c r="K25" s="145" t="s">
        <v>12</v>
      </c>
      <c r="L25" s="47" t="s">
        <v>13</v>
      </c>
      <c r="M25" s="157"/>
    </row>
    <row r="26" spans="1:14" ht="207.75" customHeight="1" x14ac:dyDescent="0.25">
      <c r="A26" s="74"/>
      <c r="B26" s="74"/>
      <c r="C26" s="78"/>
      <c r="D26" s="46" t="s">
        <v>40</v>
      </c>
      <c r="E26" s="147" t="s">
        <v>196</v>
      </c>
      <c r="F26" s="46" t="s">
        <v>114</v>
      </c>
      <c r="G26" s="54">
        <v>0</v>
      </c>
      <c r="H26" s="50">
        <v>0</v>
      </c>
      <c r="I26" s="82">
        <v>100</v>
      </c>
      <c r="J26" s="143"/>
      <c r="K26" s="53" t="s">
        <v>12</v>
      </c>
      <c r="L26" s="47" t="s">
        <v>13</v>
      </c>
      <c r="M26" s="158"/>
    </row>
    <row r="27" spans="1:14" ht="134.25" customHeight="1" x14ac:dyDescent="0.25">
      <c r="A27" s="74"/>
      <c r="B27" s="64"/>
      <c r="C27" s="79"/>
      <c r="D27" s="46" t="s">
        <v>40</v>
      </c>
      <c r="E27" s="47" t="s">
        <v>197</v>
      </c>
      <c r="F27" s="46" t="s">
        <v>114</v>
      </c>
      <c r="G27" s="47">
        <v>100</v>
      </c>
      <c r="H27" s="50">
        <v>100</v>
      </c>
      <c r="I27" s="51">
        <f>H27/G27*100</f>
        <v>100</v>
      </c>
      <c r="J27" s="66"/>
      <c r="K27" s="53" t="s">
        <v>12</v>
      </c>
      <c r="L27" s="47" t="s">
        <v>13</v>
      </c>
      <c r="M27" s="144"/>
    </row>
    <row r="28" spans="1:14" ht="147" customHeight="1" x14ac:dyDescent="0.25">
      <c r="A28" s="74"/>
      <c r="B28" s="30" t="s">
        <v>159</v>
      </c>
      <c r="C28" s="30" t="s">
        <v>160</v>
      </c>
      <c r="D28" s="49" t="s">
        <v>39</v>
      </c>
      <c r="E28" s="1" t="s">
        <v>161</v>
      </c>
      <c r="F28" s="26" t="s">
        <v>154</v>
      </c>
      <c r="G28" s="1">
        <v>53093</v>
      </c>
      <c r="H28" s="50">
        <v>53093</v>
      </c>
      <c r="I28" s="51">
        <f>H28/G28*100</f>
        <v>100</v>
      </c>
      <c r="J28" s="111">
        <f>(I28+I29+I30+I31)/4</f>
        <v>100</v>
      </c>
      <c r="K28" s="145" t="s">
        <v>12</v>
      </c>
      <c r="L28" s="1" t="s">
        <v>13</v>
      </c>
      <c r="M28" s="157"/>
      <c r="N28" s="146"/>
    </row>
    <row r="29" spans="1:14" ht="135" x14ac:dyDescent="0.25">
      <c r="A29" s="74"/>
      <c r="B29" s="37"/>
      <c r="C29" s="37"/>
      <c r="D29" s="46" t="s">
        <v>40</v>
      </c>
      <c r="E29" s="47" t="s">
        <v>162</v>
      </c>
      <c r="F29" s="46" t="s">
        <v>114</v>
      </c>
      <c r="G29" s="47">
        <v>64.099999999999994</v>
      </c>
      <c r="H29" s="50">
        <v>64.099999999999994</v>
      </c>
      <c r="I29" s="51">
        <f>H29/G29*100</f>
        <v>100</v>
      </c>
      <c r="J29" s="113"/>
      <c r="K29" s="53" t="s">
        <v>12</v>
      </c>
      <c r="L29" s="47" t="s">
        <v>13</v>
      </c>
      <c r="M29" s="158"/>
    </row>
    <row r="30" spans="1:14" ht="195" x14ac:dyDescent="0.25">
      <c r="A30" s="74"/>
      <c r="B30" s="37"/>
      <c r="C30" s="37"/>
      <c r="D30" s="46" t="s">
        <v>40</v>
      </c>
      <c r="E30" s="147" t="s">
        <v>163</v>
      </c>
      <c r="F30" s="46" t="s">
        <v>114</v>
      </c>
      <c r="G30" s="47">
        <v>12.1</v>
      </c>
      <c r="H30" s="50">
        <v>20.7</v>
      </c>
      <c r="I30" s="51">
        <v>100</v>
      </c>
      <c r="J30" s="113"/>
      <c r="K30" s="53" t="s">
        <v>12</v>
      </c>
      <c r="L30" s="47" t="s">
        <v>13</v>
      </c>
      <c r="M30" s="144"/>
    </row>
    <row r="31" spans="1:14" ht="120" customHeight="1" x14ac:dyDescent="0.25">
      <c r="A31" s="64"/>
      <c r="B31" s="31"/>
      <c r="C31" s="31"/>
      <c r="D31" s="46" t="s">
        <v>40</v>
      </c>
      <c r="E31" s="47" t="s">
        <v>164</v>
      </c>
      <c r="F31" s="46" t="s">
        <v>114</v>
      </c>
      <c r="G31" s="47">
        <v>100</v>
      </c>
      <c r="H31" s="50">
        <v>100</v>
      </c>
      <c r="I31" s="51">
        <f>H31/G31*100</f>
        <v>100</v>
      </c>
      <c r="J31" s="116"/>
      <c r="K31" s="53" t="s">
        <v>12</v>
      </c>
      <c r="L31" s="47" t="s">
        <v>13</v>
      </c>
      <c r="M31" s="144"/>
    </row>
    <row r="32" spans="1:14" ht="92.25" customHeight="1" x14ac:dyDescent="0.25">
      <c r="A32" s="138"/>
      <c r="B32" s="58" t="s">
        <v>198</v>
      </c>
      <c r="C32" s="76" t="s">
        <v>74</v>
      </c>
      <c r="D32" s="49" t="s">
        <v>39</v>
      </c>
      <c r="E32" s="47" t="s">
        <v>199</v>
      </c>
      <c r="F32" s="46" t="s">
        <v>11</v>
      </c>
      <c r="G32" s="47">
        <v>3000</v>
      </c>
      <c r="H32" s="50">
        <v>3090</v>
      </c>
      <c r="I32" s="51">
        <f t="shared" ref="I32:I33" si="2">H32/G32*100</f>
        <v>103</v>
      </c>
      <c r="J32" s="75">
        <f>(I32+I33)/2</f>
        <v>101.5</v>
      </c>
      <c r="K32" s="53" t="s">
        <v>12</v>
      </c>
      <c r="L32" s="47" t="s">
        <v>13</v>
      </c>
      <c r="M32" s="76"/>
    </row>
    <row r="33" spans="1:13" ht="75" customHeight="1" x14ac:dyDescent="0.25">
      <c r="A33" s="70"/>
      <c r="B33" s="64"/>
      <c r="C33" s="79"/>
      <c r="D33" s="46" t="s">
        <v>40</v>
      </c>
      <c r="E33" s="47" t="s">
        <v>200</v>
      </c>
      <c r="F33" s="46" t="s">
        <v>14</v>
      </c>
      <c r="G33" s="47">
        <v>38</v>
      </c>
      <c r="H33" s="50">
        <v>38</v>
      </c>
      <c r="I33" s="51">
        <f t="shared" si="2"/>
        <v>100</v>
      </c>
      <c r="J33" s="77"/>
      <c r="K33" s="53" t="s">
        <v>12</v>
      </c>
      <c r="L33" s="47" t="s">
        <v>13</v>
      </c>
      <c r="M33" s="79"/>
    </row>
    <row r="34" spans="1:13" x14ac:dyDescent="0.25">
      <c r="A34" s="148" t="s">
        <v>24</v>
      </c>
      <c r="B34" s="95"/>
      <c r="C34" s="95"/>
      <c r="D34" s="95"/>
      <c r="E34" s="95"/>
      <c r="F34" s="95"/>
      <c r="G34" s="149"/>
      <c r="H34" s="150"/>
      <c r="I34" s="151"/>
      <c r="J34" s="152"/>
      <c r="K34" s="151"/>
      <c r="L34" s="151"/>
      <c r="M34" s="152">
        <f>(J8+J28+J32)/3</f>
        <v>98.833333333333329</v>
      </c>
    </row>
    <row r="35" spans="1:13" hidden="1" x14ac:dyDescent="0.25">
      <c r="A35" t="s">
        <v>81</v>
      </c>
    </row>
    <row r="36" spans="1:13" hidden="1" x14ac:dyDescent="0.25">
      <c r="A36" t="s">
        <v>82</v>
      </c>
    </row>
    <row r="37" spans="1:13" hidden="1" x14ac:dyDescent="0.25">
      <c r="A37" t="s">
        <v>201</v>
      </c>
    </row>
    <row r="38" spans="1:13" hidden="1" x14ac:dyDescent="0.25">
      <c r="A38" t="s">
        <v>84</v>
      </c>
    </row>
    <row r="39" spans="1:13" hidden="1" x14ac:dyDescent="0.25"/>
    <row r="40" spans="1:13" hidden="1" x14ac:dyDescent="0.25">
      <c r="A40" t="s">
        <v>85</v>
      </c>
    </row>
    <row r="41" spans="1:13" hidden="1" x14ac:dyDescent="0.25">
      <c r="A41" t="s">
        <v>86</v>
      </c>
    </row>
    <row r="42" spans="1:13" hidden="1" x14ac:dyDescent="0.25">
      <c r="A42" t="s">
        <v>202</v>
      </c>
    </row>
    <row r="43" spans="1:13" hidden="1" x14ac:dyDescent="0.25">
      <c r="A43" t="s">
        <v>88</v>
      </c>
    </row>
    <row r="44" spans="1:13" hidden="1" x14ac:dyDescent="0.25"/>
    <row r="45" spans="1:13" hidden="1" x14ac:dyDescent="0.25"/>
    <row r="46" spans="1:13" hidden="1" x14ac:dyDescent="0.25">
      <c r="A46" t="s">
        <v>89</v>
      </c>
    </row>
    <row r="47" spans="1:13" hidden="1" x14ac:dyDescent="0.25">
      <c r="A47" t="s">
        <v>90</v>
      </c>
    </row>
    <row r="48" spans="1:13" hidden="1" x14ac:dyDescent="0.25">
      <c r="A48" t="s">
        <v>203</v>
      </c>
    </row>
    <row r="50" spans="1:13" x14ac:dyDescent="0.25">
      <c r="A50" s="154" t="s">
        <v>204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</row>
    <row r="51" spans="1:13" x14ac:dyDescent="0.25">
      <c r="A51" s="154" t="s">
        <v>93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</row>
    <row r="52" spans="1:13" x14ac:dyDescent="0.25">
      <c r="A52" s="104" t="s">
        <v>205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3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</row>
    <row r="54" spans="1:13" x14ac:dyDescent="0.25">
      <c r="A54" s="105" t="s">
        <v>206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</row>
    <row r="60" spans="1:13" ht="27.75" customHeight="1" x14ac:dyDescent="0.25">
      <c r="A60" s="155" t="s">
        <v>207</v>
      </c>
      <c r="B60" s="155"/>
      <c r="C60" s="155"/>
      <c r="G60" s="43" t="s">
        <v>208</v>
      </c>
    </row>
    <row r="62" spans="1:13" hidden="1" x14ac:dyDescent="0.25">
      <c r="A62" t="s">
        <v>36</v>
      </c>
      <c r="G62" t="s">
        <v>37</v>
      </c>
    </row>
    <row r="64" spans="1:13" x14ac:dyDescent="0.25">
      <c r="A64" t="s">
        <v>173</v>
      </c>
    </row>
    <row r="65" spans="1:1" x14ac:dyDescent="0.25">
      <c r="A65" t="s">
        <v>103</v>
      </c>
    </row>
  </sheetData>
  <mergeCells count="31">
    <mergeCell ref="A60:C60"/>
    <mergeCell ref="B32:B33"/>
    <mergeCell ref="C32:C33"/>
    <mergeCell ref="J32:J33"/>
    <mergeCell ref="M32:M33"/>
    <mergeCell ref="A50:M50"/>
    <mergeCell ref="A51:M51"/>
    <mergeCell ref="M19:M21"/>
    <mergeCell ref="M22:M24"/>
    <mergeCell ref="A25:A31"/>
    <mergeCell ref="B25:B27"/>
    <mergeCell ref="C25:C27"/>
    <mergeCell ref="J25:J27"/>
    <mergeCell ref="B28:B31"/>
    <mergeCell ref="C28:C31"/>
    <mergeCell ref="J28:J31"/>
    <mergeCell ref="A13:A18"/>
    <mergeCell ref="B13:B18"/>
    <mergeCell ref="C13:C18"/>
    <mergeCell ref="J13:J18"/>
    <mergeCell ref="A19:A24"/>
    <mergeCell ref="B19:B24"/>
    <mergeCell ref="C19:C24"/>
    <mergeCell ref="J19:J24"/>
    <mergeCell ref="C2:J2"/>
    <mergeCell ref="C3:J3"/>
    <mergeCell ref="A4:M4"/>
    <mergeCell ref="A8:A12"/>
    <mergeCell ref="B8:B12"/>
    <mergeCell ref="C8:C12"/>
    <mergeCell ref="J8:J12"/>
  </mergeCells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M62" sqref="M62"/>
    </sheetView>
  </sheetViews>
  <sheetFormatPr defaultRowHeight="15" x14ac:dyDescent="0.25"/>
  <cols>
    <col min="2" max="2" width="16.140625" customWidth="1"/>
    <col min="3" max="3" width="9.140625" customWidth="1"/>
    <col min="4" max="4" width="10.7109375" customWidth="1"/>
    <col min="5" max="5" width="14" customWidth="1"/>
    <col min="6" max="6" width="9.42578125" customWidth="1"/>
    <col min="7" max="7" width="10.28515625" customWidth="1"/>
    <col min="8" max="8" width="10.140625" style="153" customWidth="1"/>
    <col min="9" max="9" width="11.42578125" customWidth="1"/>
    <col min="10" max="10" width="9.85546875" customWidth="1"/>
    <col min="11" max="11" width="10.5703125" customWidth="1"/>
    <col min="12" max="12" width="11.7109375" customWidth="1"/>
    <col min="13" max="13" width="6.5703125" customWidth="1"/>
  </cols>
  <sheetData>
    <row r="1" spans="1:13" ht="15.75" x14ac:dyDescent="0.25">
      <c r="D1" s="42"/>
      <c r="F1" s="42"/>
      <c r="G1" s="43"/>
      <c r="H1" s="133"/>
      <c r="L1" s="44"/>
    </row>
    <row r="2" spans="1:13" ht="15" customHeight="1" x14ac:dyDescent="0.25">
      <c r="C2" s="161" t="s">
        <v>25</v>
      </c>
      <c r="D2" s="161"/>
      <c r="E2" s="161"/>
      <c r="F2" s="161"/>
      <c r="G2" s="161"/>
      <c r="H2" s="161"/>
      <c r="I2" s="161"/>
      <c r="J2" s="161"/>
    </row>
    <row r="3" spans="1:13" ht="15" customHeight="1" x14ac:dyDescent="0.25">
      <c r="C3" s="45" t="s">
        <v>51</v>
      </c>
      <c r="D3" s="45"/>
      <c r="E3" s="45"/>
      <c r="F3" s="45"/>
      <c r="G3" s="45"/>
      <c r="H3" s="45"/>
      <c r="I3" s="45"/>
      <c r="J3" s="45"/>
    </row>
    <row r="4" spans="1:13" ht="15" customHeight="1" x14ac:dyDescent="0.25">
      <c r="C4" s="45" t="s">
        <v>209</v>
      </c>
      <c r="D4" s="45"/>
      <c r="E4" s="45"/>
      <c r="F4" s="45"/>
      <c r="G4" s="45"/>
      <c r="H4" s="45"/>
      <c r="I4" s="45"/>
      <c r="J4" s="45"/>
    </row>
    <row r="5" spans="1:13" x14ac:dyDescent="0.25">
      <c r="D5" s="42"/>
      <c r="F5" s="42"/>
      <c r="G5" s="43"/>
      <c r="H5" s="133"/>
    </row>
    <row r="6" spans="1:13" ht="267.75" x14ac:dyDescent="0.25">
      <c r="A6" s="134" t="s">
        <v>0</v>
      </c>
      <c r="B6" s="134" t="s">
        <v>1</v>
      </c>
      <c r="C6" s="134" t="s">
        <v>2</v>
      </c>
      <c r="D6" s="134" t="s">
        <v>53</v>
      </c>
      <c r="E6" s="135" t="s">
        <v>4</v>
      </c>
      <c r="F6" s="135" t="s">
        <v>5</v>
      </c>
      <c r="G6" s="136" t="s">
        <v>6</v>
      </c>
      <c r="H6" s="137" t="s">
        <v>7</v>
      </c>
      <c r="I6" s="135" t="s">
        <v>8</v>
      </c>
      <c r="J6" s="135" t="s">
        <v>54</v>
      </c>
      <c r="K6" s="135" t="s">
        <v>9</v>
      </c>
      <c r="L6" s="135" t="s">
        <v>10</v>
      </c>
      <c r="M6" s="135" t="s">
        <v>55</v>
      </c>
    </row>
    <row r="7" spans="1:13" x14ac:dyDescent="0.25">
      <c r="A7" s="26">
        <v>1</v>
      </c>
      <c r="B7" s="26">
        <v>2</v>
      </c>
      <c r="C7" s="26">
        <v>3</v>
      </c>
      <c r="D7" s="26">
        <v>4</v>
      </c>
      <c r="E7" s="46">
        <v>5</v>
      </c>
      <c r="F7" s="46">
        <v>6</v>
      </c>
      <c r="G7" s="47">
        <v>7</v>
      </c>
      <c r="H7" s="54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</row>
    <row r="8" spans="1:13" ht="132.75" customHeight="1" x14ac:dyDescent="0.25">
      <c r="A8" s="47" t="s">
        <v>210</v>
      </c>
      <c r="B8" s="47" t="s">
        <v>211</v>
      </c>
      <c r="C8" s="47" t="s">
        <v>58</v>
      </c>
      <c r="D8" s="49" t="s">
        <v>39</v>
      </c>
      <c r="E8" s="47" t="s">
        <v>59</v>
      </c>
      <c r="F8" s="46" t="s">
        <v>11</v>
      </c>
      <c r="G8" s="47">
        <v>133250</v>
      </c>
      <c r="H8" s="50">
        <v>133535</v>
      </c>
      <c r="I8" s="51">
        <f t="shared" ref="I8:I29" si="0">H8/G8*100</f>
        <v>100.21388367729831</v>
      </c>
      <c r="J8" s="162">
        <f>(I8+I9+I10+I11+I12+I13+I14+I16+I17+I18+I19)/11</f>
        <v>100.01944397066349</v>
      </c>
      <c r="K8" s="53" t="s">
        <v>12</v>
      </c>
      <c r="L8" s="47" t="s">
        <v>13</v>
      </c>
      <c r="M8" s="139"/>
    </row>
    <row r="9" spans="1:13" ht="75" x14ac:dyDescent="0.25">
      <c r="A9" s="58" t="s">
        <v>210</v>
      </c>
      <c r="B9" s="58" t="s">
        <v>211</v>
      </c>
      <c r="C9" s="58" t="s">
        <v>58</v>
      </c>
      <c r="D9" s="49" t="s">
        <v>39</v>
      </c>
      <c r="E9" s="47" t="s">
        <v>60</v>
      </c>
      <c r="F9" s="46" t="s">
        <v>11</v>
      </c>
      <c r="G9" s="47">
        <v>4500</v>
      </c>
      <c r="H9" s="50">
        <v>4500</v>
      </c>
      <c r="I9" s="51">
        <f t="shared" si="0"/>
        <v>100</v>
      </c>
      <c r="J9" s="75">
        <v>88.7</v>
      </c>
      <c r="K9" s="53" t="s">
        <v>12</v>
      </c>
      <c r="L9" s="47" t="s">
        <v>13</v>
      </c>
      <c r="M9" s="76"/>
    </row>
    <row r="10" spans="1:13" ht="90" x14ac:dyDescent="0.25">
      <c r="A10" s="74"/>
      <c r="B10" s="74"/>
      <c r="C10" s="74"/>
      <c r="D10" s="49" t="s">
        <v>39</v>
      </c>
      <c r="E10" s="47" t="s">
        <v>61</v>
      </c>
      <c r="F10" s="46" t="s">
        <v>11</v>
      </c>
      <c r="G10" s="47">
        <v>19010</v>
      </c>
      <c r="H10" s="54">
        <v>19010</v>
      </c>
      <c r="I10" s="51">
        <f t="shared" si="0"/>
        <v>100</v>
      </c>
      <c r="J10" s="84"/>
      <c r="K10" s="53" t="s">
        <v>12</v>
      </c>
      <c r="L10" s="47" t="s">
        <v>13</v>
      </c>
      <c r="M10" s="78"/>
    </row>
    <row r="11" spans="1:13" ht="60" x14ac:dyDescent="0.25">
      <c r="A11" s="74"/>
      <c r="B11" s="74"/>
      <c r="C11" s="74"/>
      <c r="D11" s="49" t="s">
        <v>40</v>
      </c>
      <c r="E11" s="47" t="s">
        <v>62</v>
      </c>
      <c r="F11" s="46" t="s">
        <v>11</v>
      </c>
      <c r="G11" s="47">
        <v>20588</v>
      </c>
      <c r="H11" s="50">
        <v>20588</v>
      </c>
      <c r="I11" s="51">
        <f t="shared" si="0"/>
        <v>100</v>
      </c>
      <c r="J11" s="84"/>
      <c r="K11" s="53" t="s">
        <v>12</v>
      </c>
      <c r="L11" s="47" t="s">
        <v>13</v>
      </c>
      <c r="M11" s="78"/>
    </row>
    <row r="12" spans="1:13" ht="93.75" customHeight="1" x14ac:dyDescent="0.25">
      <c r="A12" s="74"/>
      <c r="B12" s="74"/>
      <c r="C12" s="74"/>
      <c r="D12" s="49" t="s">
        <v>40</v>
      </c>
      <c r="E12" s="47" t="s">
        <v>63</v>
      </c>
      <c r="F12" s="46" t="s">
        <v>14</v>
      </c>
      <c r="G12" s="47">
        <v>441201</v>
      </c>
      <c r="H12" s="54">
        <v>441201</v>
      </c>
      <c r="I12" s="51">
        <v>100</v>
      </c>
      <c r="J12" s="84"/>
      <c r="K12" s="53" t="s">
        <v>12</v>
      </c>
      <c r="L12" s="47" t="s">
        <v>13</v>
      </c>
      <c r="M12" s="78"/>
    </row>
    <row r="13" spans="1:13" ht="70.5" customHeight="1" x14ac:dyDescent="0.25">
      <c r="A13" s="74"/>
      <c r="B13" s="74"/>
      <c r="C13" s="74"/>
      <c r="D13" s="49" t="s">
        <v>40</v>
      </c>
      <c r="E13" s="47" t="s">
        <v>64</v>
      </c>
      <c r="F13" s="46" t="s">
        <v>14</v>
      </c>
      <c r="G13" s="47">
        <v>11277</v>
      </c>
      <c r="H13" s="54">
        <v>11278</v>
      </c>
      <c r="I13" s="51">
        <v>100</v>
      </c>
      <c r="J13" s="84"/>
      <c r="K13" s="53" t="s">
        <v>12</v>
      </c>
      <c r="L13" s="47" t="s">
        <v>13</v>
      </c>
      <c r="M13" s="78"/>
    </row>
    <row r="14" spans="1:13" ht="57.6" customHeight="1" x14ac:dyDescent="0.25">
      <c r="A14" s="64"/>
      <c r="B14" s="64"/>
      <c r="C14" s="64"/>
      <c r="D14" s="49" t="s">
        <v>40</v>
      </c>
      <c r="E14" s="55" t="s">
        <v>65</v>
      </c>
      <c r="F14" s="46" t="s">
        <v>11</v>
      </c>
      <c r="G14" s="47">
        <v>118</v>
      </c>
      <c r="H14" s="54">
        <v>118</v>
      </c>
      <c r="I14" s="51">
        <f t="shared" si="0"/>
        <v>100</v>
      </c>
      <c r="J14" s="77"/>
      <c r="K14" s="53" t="s">
        <v>12</v>
      </c>
      <c r="L14" s="47" t="s">
        <v>13</v>
      </c>
      <c r="M14" s="79"/>
    </row>
    <row r="15" spans="1:13" x14ac:dyDescent="0.25">
      <c r="A15" s="26">
        <v>1</v>
      </c>
      <c r="B15" s="26">
        <v>2</v>
      </c>
      <c r="C15" s="26">
        <v>3</v>
      </c>
      <c r="D15" s="26">
        <v>4</v>
      </c>
      <c r="E15" s="46">
        <v>5</v>
      </c>
      <c r="F15" s="46">
        <v>6</v>
      </c>
      <c r="G15" s="47">
        <v>7</v>
      </c>
      <c r="H15" s="54">
        <v>8</v>
      </c>
      <c r="I15" s="46">
        <v>9</v>
      </c>
      <c r="J15" s="46">
        <v>10</v>
      </c>
      <c r="K15" s="46">
        <v>11</v>
      </c>
      <c r="L15" s="46">
        <v>12</v>
      </c>
      <c r="M15" s="46">
        <v>13</v>
      </c>
    </row>
    <row r="16" spans="1:13" ht="75" x14ac:dyDescent="0.25">
      <c r="A16" s="58" t="s">
        <v>210</v>
      </c>
      <c r="B16" s="48" t="s">
        <v>211</v>
      </c>
      <c r="C16" s="48" t="s">
        <v>58</v>
      </c>
      <c r="D16" s="49" t="s">
        <v>40</v>
      </c>
      <c r="E16" s="55" t="s">
        <v>66</v>
      </c>
      <c r="F16" s="46" t="s">
        <v>14</v>
      </c>
      <c r="G16" s="47">
        <v>5264</v>
      </c>
      <c r="H16" s="54">
        <v>5264</v>
      </c>
      <c r="I16" s="51">
        <f t="shared" si="0"/>
        <v>100</v>
      </c>
      <c r="J16" s="52">
        <v>88.7</v>
      </c>
      <c r="K16" s="53" t="s">
        <v>12</v>
      </c>
      <c r="L16" s="47" t="s">
        <v>13</v>
      </c>
      <c r="M16" s="163"/>
    </row>
    <row r="17" spans="1:13" ht="60" x14ac:dyDescent="0.25">
      <c r="A17" s="74"/>
      <c r="B17" s="48"/>
      <c r="C17" s="48"/>
      <c r="D17" s="49" t="s">
        <v>40</v>
      </c>
      <c r="E17" s="55" t="s">
        <v>67</v>
      </c>
      <c r="F17" s="46" t="s">
        <v>14</v>
      </c>
      <c r="G17" s="47">
        <v>20</v>
      </c>
      <c r="H17" s="54">
        <v>20</v>
      </c>
      <c r="I17" s="51">
        <f t="shared" si="0"/>
        <v>100</v>
      </c>
      <c r="J17" s="52"/>
      <c r="K17" s="47"/>
      <c r="L17" s="47" t="s">
        <v>13</v>
      </c>
      <c r="M17" s="163"/>
    </row>
    <row r="18" spans="1:13" ht="206.25" customHeight="1" x14ac:dyDescent="0.25">
      <c r="A18" s="74"/>
      <c r="B18" s="48"/>
      <c r="C18" s="48"/>
      <c r="D18" s="49" t="s">
        <v>40</v>
      </c>
      <c r="E18" s="47" t="s">
        <v>68</v>
      </c>
      <c r="F18" s="46" t="s">
        <v>11</v>
      </c>
      <c r="G18" s="47">
        <v>120</v>
      </c>
      <c r="H18" s="50">
        <v>120</v>
      </c>
      <c r="I18" s="51">
        <v>100</v>
      </c>
      <c r="J18" s="52"/>
      <c r="K18" s="53" t="s">
        <v>12</v>
      </c>
      <c r="L18" s="47" t="s">
        <v>13</v>
      </c>
      <c r="M18" s="163"/>
    </row>
    <row r="19" spans="1:13" ht="140.25" customHeight="1" x14ac:dyDescent="0.25">
      <c r="A19" s="64"/>
      <c r="B19" s="48"/>
      <c r="C19" s="48"/>
      <c r="D19" s="49" t="s">
        <v>40</v>
      </c>
      <c r="E19" s="47" t="s">
        <v>69</v>
      </c>
      <c r="F19" s="46" t="s">
        <v>14</v>
      </c>
      <c r="G19" s="47">
        <v>320</v>
      </c>
      <c r="H19" s="50">
        <v>320</v>
      </c>
      <c r="I19" s="51">
        <v>100</v>
      </c>
      <c r="J19" s="52"/>
      <c r="K19" s="53" t="s">
        <v>12</v>
      </c>
      <c r="L19" s="47" t="s">
        <v>13</v>
      </c>
      <c r="M19" s="163"/>
    </row>
    <row r="20" spans="1:13" x14ac:dyDescent="0.25">
      <c r="A20" s="47">
        <v>1</v>
      </c>
      <c r="B20" s="46">
        <v>2</v>
      </c>
      <c r="C20" s="46">
        <v>3</v>
      </c>
      <c r="D20" s="49">
        <v>4</v>
      </c>
      <c r="E20" s="47">
        <v>5</v>
      </c>
      <c r="F20" s="46">
        <v>6</v>
      </c>
      <c r="G20" s="47">
        <v>7</v>
      </c>
      <c r="H20" s="50">
        <v>8</v>
      </c>
      <c r="I20" s="51">
        <v>9</v>
      </c>
      <c r="J20" s="73">
        <v>10</v>
      </c>
      <c r="K20" s="53">
        <v>11</v>
      </c>
      <c r="L20" s="47">
        <v>12</v>
      </c>
      <c r="M20" s="83">
        <v>13</v>
      </c>
    </row>
    <row r="21" spans="1:13" ht="195" customHeight="1" x14ac:dyDescent="0.25">
      <c r="A21" s="58" t="s">
        <v>210</v>
      </c>
      <c r="B21" s="58" t="s">
        <v>212</v>
      </c>
      <c r="C21" s="76" t="s">
        <v>58</v>
      </c>
      <c r="D21" s="49" t="s">
        <v>39</v>
      </c>
      <c r="E21" s="47" t="s">
        <v>71</v>
      </c>
      <c r="F21" s="46" t="s">
        <v>14</v>
      </c>
      <c r="G21" s="47">
        <v>250</v>
      </c>
      <c r="H21" s="50">
        <v>250</v>
      </c>
      <c r="I21" s="51">
        <f t="shared" si="0"/>
        <v>100</v>
      </c>
      <c r="J21" s="75">
        <f>(I21+I22+I23+I24)/4</f>
        <v>100</v>
      </c>
      <c r="K21" s="53" t="s">
        <v>12</v>
      </c>
      <c r="L21" s="47" t="s">
        <v>13</v>
      </c>
      <c r="M21" s="76"/>
    </row>
    <row r="22" spans="1:13" ht="93.75" customHeight="1" x14ac:dyDescent="0.25">
      <c r="A22" s="74"/>
      <c r="B22" s="74"/>
      <c r="C22" s="78"/>
      <c r="D22" s="49" t="s">
        <v>40</v>
      </c>
      <c r="E22" s="47" t="s">
        <v>68</v>
      </c>
      <c r="F22" s="46" t="s">
        <v>11</v>
      </c>
      <c r="G22" s="47">
        <v>105</v>
      </c>
      <c r="H22" s="50">
        <v>105</v>
      </c>
      <c r="I22" s="51">
        <f t="shared" si="0"/>
        <v>100</v>
      </c>
      <c r="J22" s="84"/>
      <c r="K22" s="53" t="s">
        <v>12</v>
      </c>
      <c r="L22" s="47" t="s">
        <v>13</v>
      </c>
      <c r="M22" s="78"/>
    </row>
    <row r="23" spans="1:13" ht="90" x14ac:dyDescent="0.25">
      <c r="A23" s="74"/>
      <c r="B23" s="74"/>
      <c r="C23" s="78"/>
      <c r="D23" s="49" t="s">
        <v>40</v>
      </c>
      <c r="E23" s="47" t="s">
        <v>61</v>
      </c>
      <c r="F23" s="46" t="s">
        <v>11</v>
      </c>
      <c r="G23" s="47">
        <v>267</v>
      </c>
      <c r="H23" s="50">
        <v>267</v>
      </c>
      <c r="I23" s="51">
        <f t="shared" si="0"/>
        <v>100</v>
      </c>
      <c r="J23" s="84"/>
      <c r="K23" s="53" t="s">
        <v>12</v>
      </c>
      <c r="L23" s="47" t="s">
        <v>13</v>
      </c>
      <c r="M23" s="78"/>
    </row>
    <row r="24" spans="1:13" ht="104.25" customHeight="1" x14ac:dyDescent="0.25">
      <c r="A24" s="64"/>
      <c r="B24" s="64"/>
      <c r="C24" s="79"/>
      <c r="D24" s="49" t="s">
        <v>40</v>
      </c>
      <c r="E24" s="47" t="s">
        <v>72</v>
      </c>
      <c r="F24" s="46" t="s">
        <v>14</v>
      </c>
      <c r="G24" s="47">
        <v>57</v>
      </c>
      <c r="H24" s="50">
        <v>57</v>
      </c>
      <c r="I24" s="51">
        <f t="shared" si="0"/>
        <v>100</v>
      </c>
      <c r="J24" s="77"/>
      <c r="K24" s="53" t="s">
        <v>12</v>
      </c>
      <c r="L24" s="47" t="s">
        <v>13</v>
      </c>
      <c r="M24" s="79"/>
    </row>
    <row r="25" spans="1:13" x14ac:dyDescent="0.25">
      <c r="A25" s="47">
        <v>1</v>
      </c>
      <c r="B25" s="46">
        <v>2</v>
      </c>
      <c r="C25" s="46">
        <v>3</v>
      </c>
      <c r="D25" s="49">
        <v>4</v>
      </c>
      <c r="E25" s="47">
        <v>5</v>
      </c>
      <c r="F25" s="46">
        <v>6</v>
      </c>
      <c r="G25" s="47">
        <v>7</v>
      </c>
      <c r="H25" s="50">
        <v>8</v>
      </c>
      <c r="I25" s="51">
        <v>9</v>
      </c>
      <c r="J25" s="73">
        <v>10</v>
      </c>
      <c r="K25" s="53">
        <v>11</v>
      </c>
      <c r="L25" s="47">
        <v>12</v>
      </c>
      <c r="M25" s="83">
        <v>13</v>
      </c>
    </row>
    <row r="26" spans="1:13" ht="60" customHeight="1" x14ac:dyDescent="0.25">
      <c r="A26" s="58" t="s">
        <v>210</v>
      </c>
      <c r="B26" s="58" t="s">
        <v>213</v>
      </c>
      <c r="C26" s="58" t="s">
        <v>74</v>
      </c>
      <c r="D26" s="88" t="s">
        <v>39</v>
      </c>
      <c r="E26" s="47" t="s">
        <v>75</v>
      </c>
      <c r="F26" s="46" t="s">
        <v>14</v>
      </c>
      <c r="G26" s="47">
        <v>250220</v>
      </c>
      <c r="H26" s="50">
        <v>246814</v>
      </c>
      <c r="I26" s="51">
        <f t="shared" si="0"/>
        <v>98.638797857885066</v>
      </c>
      <c r="J26" s="75" t="e">
        <f>(I26+I27+I28)/3</f>
        <v>#VALUE!</v>
      </c>
      <c r="K26" s="53" t="s">
        <v>12</v>
      </c>
      <c r="L26" s="47" t="s">
        <v>13</v>
      </c>
      <c r="M26" s="76"/>
    </row>
    <row r="27" spans="1:13" ht="105" x14ac:dyDescent="0.25">
      <c r="A27" s="74"/>
      <c r="B27" s="74"/>
      <c r="C27" s="74"/>
      <c r="D27" s="49" t="s">
        <v>40</v>
      </c>
      <c r="E27" s="46" t="s">
        <v>76</v>
      </c>
      <c r="F27" s="83" t="s">
        <v>14</v>
      </c>
      <c r="G27" s="47">
        <v>250220</v>
      </c>
      <c r="H27" s="54">
        <v>246814</v>
      </c>
      <c r="I27" s="51">
        <f t="shared" si="0"/>
        <v>98.638797857885066</v>
      </c>
      <c r="J27" s="84"/>
      <c r="K27" s="53" t="s">
        <v>77</v>
      </c>
      <c r="L27" s="47" t="s">
        <v>13</v>
      </c>
      <c r="M27" s="78"/>
    </row>
    <row r="28" spans="1:13" ht="85.15" customHeight="1" x14ac:dyDescent="0.25">
      <c r="A28" s="74"/>
      <c r="B28" s="64"/>
      <c r="C28" s="64"/>
      <c r="D28" s="49" t="s">
        <v>40</v>
      </c>
      <c r="E28" s="85" t="s">
        <v>78</v>
      </c>
      <c r="F28" s="46" t="s">
        <v>14</v>
      </c>
      <c r="G28" s="47">
        <v>7000</v>
      </c>
      <c r="H28" s="50">
        <v>7449</v>
      </c>
      <c r="I28" s="51" t="s">
        <v>214</v>
      </c>
      <c r="J28" s="77"/>
      <c r="K28" s="53" t="s">
        <v>12</v>
      </c>
      <c r="L28" s="86" t="s">
        <v>13</v>
      </c>
      <c r="M28" s="79"/>
    </row>
    <row r="29" spans="1:13" ht="120" x14ac:dyDescent="0.25">
      <c r="A29" s="74"/>
      <c r="B29" s="58" t="s">
        <v>215</v>
      </c>
      <c r="C29" s="58" t="s">
        <v>74</v>
      </c>
      <c r="D29" s="88" t="s">
        <v>39</v>
      </c>
      <c r="E29" s="47" t="s">
        <v>80</v>
      </c>
      <c r="F29" s="46" t="s">
        <v>14</v>
      </c>
      <c r="G29" s="47">
        <v>96500</v>
      </c>
      <c r="H29" s="50">
        <v>96500</v>
      </c>
      <c r="I29" s="51">
        <f t="shared" si="0"/>
        <v>100</v>
      </c>
      <c r="J29" s="75" t="e">
        <f>(I29+I30)/2</f>
        <v>#VALUE!</v>
      </c>
      <c r="K29" s="53" t="s">
        <v>12</v>
      </c>
      <c r="L29" s="47" t="s">
        <v>13</v>
      </c>
      <c r="M29" s="76"/>
    </row>
    <row r="30" spans="1:13" ht="60" x14ac:dyDescent="0.25">
      <c r="A30" s="64"/>
      <c r="B30" s="64"/>
      <c r="C30" s="64"/>
      <c r="D30" s="49" t="s">
        <v>40</v>
      </c>
      <c r="E30" s="46" t="s">
        <v>75</v>
      </c>
      <c r="F30" s="83" t="s">
        <v>14</v>
      </c>
      <c r="G30" s="47">
        <v>7000</v>
      </c>
      <c r="H30" s="54">
        <v>7449</v>
      </c>
      <c r="I30" s="51" t="s">
        <v>214</v>
      </c>
      <c r="J30" s="77"/>
      <c r="K30" s="53" t="s">
        <v>77</v>
      </c>
      <c r="L30" s="47" t="s">
        <v>13</v>
      </c>
      <c r="M30" s="79"/>
    </row>
    <row r="31" spans="1:13" x14ac:dyDescent="0.25">
      <c r="A31" s="90"/>
      <c r="B31" s="90" t="s">
        <v>24</v>
      </c>
      <c r="C31" s="91"/>
      <c r="D31" s="92"/>
      <c r="E31" s="90"/>
      <c r="F31" s="91"/>
      <c r="G31" s="93"/>
      <c r="H31" s="164"/>
      <c r="I31" s="94"/>
      <c r="J31" s="94"/>
      <c r="K31" s="95"/>
      <c r="L31" s="92"/>
      <c r="M31" s="96" t="e">
        <f>(J8+J21+J26+J29)/4</f>
        <v>#VALUE!</v>
      </c>
    </row>
    <row r="34" spans="1:8" hidden="1" x14ac:dyDescent="0.25">
      <c r="A34" t="s">
        <v>81</v>
      </c>
      <c r="H34"/>
    </row>
    <row r="35" spans="1:8" hidden="1" x14ac:dyDescent="0.25">
      <c r="A35" t="s">
        <v>82</v>
      </c>
      <c r="H35"/>
    </row>
    <row r="36" spans="1:8" hidden="1" x14ac:dyDescent="0.25">
      <c r="A36" t="s">
        <v>216</v>
      </c>
      <c r="H36"/>
    </row>
    <row r="37" spans="1:8" hidden="1" x14ac:dyDescent="0.25">
      <c r="A37" t="s">
        <v>84</v>
      </c>
      <c r="H37"/>
    </row>
    <row r="38" spans="1:8" hidden="1" x14ac:dyDescent="0.25">
      <c r="H38"/>
    </row>
    <row r="39" spans="1:8" hidden="1" x14ac:dyDescent="0.25">
      <c r="A39" t="s">
        <v>85</v>
      </c>
      <c r="H39"/>
    </row>
    <row r="40" spans="1:8" hidden="1" x14ac:dyDescent="0.25">
      <c r="A40" t="s">
        <v>86</v>
      </c>
      <c r="H40"/>
    </row>
    <row r="41" spans="1:8" hidden="1" x14ac:dyDescent="0.25">
      <c r="A41" t="s">
        <v>217</v>
      </c>
      <c r="H41"/>
    </row>
    <row r="42" spans="1:8" hidden="1" x14ac:dyDescent="0.25">
      <c r="A42" t="s">
        <v>88</v>
      </c>
      <c r="H42"/>
    </row>
    <row r="43" spans="1:8" hidden="1" x14ac:dyDescent="0.25">
      <c r="H43"/>
    </row>
    <row r="44" spans="1:8" hidden="1" x14ac:dyDescent="0.25">
      <c r="H44"/>
    </row>
    <row r="45" spans="1:8" hidden="1" x14ac:dyDescent="0.25">
      <c r="A45" t="s">
        <v>89</v>
      </c>
      <c r="H45"/>
    </row>
    <row r="46" spans="1:8" hidden="1" x14ac:dyDescent="0.25">
      <c r="A46" t="s">
        <v>90</v>
      </c>
      <c r="H46"/>
    </row>
    <row r="47" spans="1:8" hidden="1" x14ac:dyDescent="0.25">
      <c r="A47" t="s">
        <v>218</v>
      </c>
      <c r="H47"/>
    </row>
    <row r="48" spans="1:8" x14ac:dyDescent="0.25">
      <c r="H48"/>
    </row>
    <row r="49" spans="1:8" x14ac:dyDescent="0.25">
      <c r="A49" t="s">
        <v>97</v>
      </c>
      <c r="H49"/>
    </row>
    <row r="50" spans="1:8" x14ac:dyDescent="0.25">
      <c r="A50" t="s">
        <v>98</v>
      </c>
      <c r="H50"/>
    </row>
    <row r="51" spans="1:8" x14ac:dyDescent="0.25">
      <c r="A51" t="s">
        <v>219</v>
      </c>
      <c r="H51"/>
    </row>
    <row r="54" spans="1:8" x14ac:dyDescent="0.25">
      <c r="A54" t="s">
        <v>147</v>
      </c>
    </row>
    <row r="56" spans="1:8" x14ac:dyDescent="0.25">
      <c r="A56" t="s">
        <v>220</v>
      </c>
      <c r="F56" s="43" t="s">
        <v>221</v>
      </c>
    </row>
    <row r="58" spans="1:8" x14ac:dyDescent="0.25">
      <c r="A58" t="s">
        <v>36</v>
      </c>
      <c r="F58" t="s">
        <v>37</v>
      </c>
    </row>
    <row r="61" spans="1:8" x14ac:dyDescent="0.25">
      <c r="A61" t="s">
        <v>222</v>
      </c>
    </row>
    <row r="62" spans="1:8" x14ac:dyDescent="0.25">
      <c r="A62" t="s">
        <v>103</v>
      </c>
    </row>
  </sheetData>
  <mergeCells count="27">
    <mergeCell ref="B29:B30"/>
    <mergeCell ref="C29:C30"/>
    <mergeCell ref="J29:J30"/>
    <mergeCell ref="M29:M30"/>
    <mergeCell ref="A21:A24"/>
    <mergeCell ref="B21:B24"/>
    <mergeCell ref="C21:C24"/>
    <mergeCell ref="J21:J24"/>
    <mergeCell ref="M21:M24"/>
    <mergeCell ref="A26:A30"/>
    <mergeCell ref="B26:B28"/>
    <mergeCell ref="C26:C28"/>
    <mergeCell ref="J26:J28"/>
    <mergeCell ref="M26:M28"/>
    <mergeCell ref="M9:M14"/>
    <mergeCell ref="A16:A19"/>
    <mergeCell ref="B16:B19"/>
    <mergeCell ref="C16:C19"/>
    <mergeCell ref="J16:J19"/>
    <mergeCell ref="M16:M19"/>
    <mergeCell ref="C2:J2"/>
    <mergeCell ref="C3:J3"/>
    <mergeCell ref="C4:J4"/>
    <mergeCell ref="A9:A14"/>
    <mergeCell ref="B9:B14"/>
    <mergeCell ref="C9:C14"/>
    <mergeCell ref="J9:J1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C4" workbookViewId="0">
      <selection activeCell="O11" sqref="O11"/>
    </sheetView>
  </sheetViews>
  <sheetFormatPr defaultRowHeight="15" x14ac:dyDescent="0.25"/>
  <cols>
    <col min="1" max="1" width="9.140625" style="11"/>
    <col min="2" max="2" width="24.85546875" style="11" customWidth="1"/>
    <col min="3" max="3" width="9.140625" style="11"/>
    <col min="4" max="4" width="9.140625" style="11" customWidth="1"/>
    <col min="5" max="5" width="44.7109375" style="11" customWidth="1"/>
    <col min="6" max="6" width="9.140625" style="11"/>
    <col min="7" max="8" width="9.140625" style="12"/>
    <col min="9" max="9" width="13.140625" style="12" customWidth="1"/>
    <col min="10" max="10" width="10.42578125" style="12" customWidth="1"/>
    <col min="11" max="12" width="12.85546875" style="12" customWidth="1"/>
    <col min="13" max="13" width="18.28515625" style="11" customWidth="1"/>
    <col min="14" max="16384" width="9.140625" style="11"/>
  </cols>
  <sheetData>
    <row r="1" spans="1:13" ht="15.75" x14ac:dyDescent="0.25">
      <c r="D1" s="12"/>
      <c r="F1" s="12"/>
      <c r="L1" s="20"/>
    </row>
    <row r="2" spans="1:13" ht="15" customHeight="1" x14ac:dyDescent="0.25">
      <c r="C2" s="29" t="s">
        <v>25</v>
      </c>
      <c r="D2" s="29"/>
      <c r="E2" s="29"/>
      <c r="F2" s="29"/>
      <c r="G2" s="29"/>
      <c r="H2" s="29"/>
      <c r="I2" s="29"/>
      <c r="J2" s="29"/>
    </row>
    <row r="3" spans="1:13" ht="15" customHeight="1" x14ac:dyDescent="0.25">
      <c r="C3" s="29" t="s">
        <v>41</v>
      </c>
      <c r="D3" s="29"/>
      <c r="E3" s="29"/>
      <c r="F3" s="29"/>
      <c r="G3" s="29"/>
      <c r="H3" s="29"/>
      <c r="I3" s="29"/>
      <c r="J3" s="29"/>
    </row>
    <row r="4" spans="1:13" ht="15" customHeight="1" x14ac:dyDescent="0.25">
      <c r="C4" s="165" t="s">
        <v>223</v>
      </c>
      <c r="D4" s="165"/>
      <c r="E4" s="165"/>
      <c r="F4" s="165"/>
      <c r="G4" s="165"/>
      <c r="H4" s="165"/>
      <c r="I4" s="165"/>
      <c r="J4" s="165"/>
    </row>
    <row r="5" spans="1:13" x14ac:dyDescent="0.25">
      <c r="D5" s="12"/>
      <c r="F5" s="12"/>
    </row>
    <row r="6" spans="1:13" s="13" customFormat="1" ht="209.2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19" t="s">
        <v>38</v>
      </c>
      <c r="K6" s="26" t="s">
        <v>9</v>
      </c>
      <c r="L6" s="26" t="s">
        <v>10</v>
      </c>
      <c r="M6" s="26" t="s">
        <v>47</v>
      </c>
    </row>
    <row r="7" spans="1:13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</row>
    <row r="8" spans="1:13" ht="57.75" customHeight="1" x14ac:dyDescent="0.25">
      <c r="A8" s="30" t="s">
        <v>224</v>
      </c>
      <c r="B8" s="30" t="s">
        <v>28</v>
      </c>
      <c r="C8" s="32" t="s">
        <v>42</v>
      </c>
      <c r="D8" s="19" t="s">
        <v>39</v>
      </c>
      <c r="E8" s="1" t="s">
        <v>29</v>
      </c>
      <c r="F8" s="4" t="s">
        <v>14</v>
      </c>
      <c r="G8" s="26">
        <v>502</v>
      </c>
      <c r="H8" s="26">
        <v>502</v>
      </c>
      <c r="I8" s="25">
        <f>H8/G8*100</f>
        <v>100</v>
      </c>
      <c r="J8" s="35">
        <f>(I8+I9)/2</f>
        <v>100</v>
      </c>
      <c r="K8" s="27" t="s">
        <v>12</v>
      </c>
      <c r="L8" s="19" t="s">
        <v>13</v>
      </c>
      <c r="M8" s="38" t="s">
        <v>44</v>
      </c>
    </row>
    <row r="9" spans="1:13" ht="57.75" customHeight="1" x14ac:dyDescent="0.25">
      <c r="A9" s="31"/>
      <c r="B9" s="31"/>
      <c r="C9" s="33"/>
      <c r="D9" s="19" t="s">
        <v>40</v>
      </c>
      <c r="E9" s="1" t="s">
        <v>30</v>
      </c>
      <c r="F9" s="4" t="s">
        <v>14</v>
      </c>
      <c r="G9" s="26">
        <v>502</v>
      </c>
      <c r="H9" s="26">
        <v>502</v>
      </c>
      <c r="I9" s="25">
        <f t="shared" ref="I9:I12" si="0">H9/G9*100</f>
        <v>100</v>
      </c>
      <c r="J9" s="36"/>
      <c r="K9" s="14" t="s">
        <v>12</v>
      </c>
      <c r="L9" s="19" t="s">
        <v>13</v>
      </c>
      <c r="M9" s="39"/>
    </row>
    <row r="10" spans="1:13" ht="90" customHeight="1" x14ac:dyDescent="0.25">
      <c r="A10" s="30" t="s">
        <v>224</v>
      </c>
      <c r="B10" s="30" t="s">
        <v>16</v>
      </c>
      <c r="C10" s="32" t="s">
        <v>45</v>
      </c>
      <c r="D10" s="19" t="s">
        <v>39</v>
      </c>
      <c r="E10" s="2" t="s">
        <v>33</v>
      </c>
      <c r="F10" s="27" t="s">
        <v>14</v>
      </c>
      <c r="G10" s="26">
        <v>16500</v>
      </c>
      <c r="H10" s="26">
        <v>16500</v>
      </c>
      <c r="I10" s="25">
        <f>H10/G10*100</f>
        <v>100</v>
      </c>
      <c r="J10" s="34">
        <f>(I10+I11)/2</f>
        <v>100</v>
      </c>
      <c r="K10" s="27" t="s">
        <v>12</v>
      </c>
      <c r="L10" s="19" t="s">
        <v>13</v>
      </c>
      <c r="M10" s="38" t="s">
        <v>225</v>
      </c>
    </row>
    <row r="11" spans="1:13" ht="72" customHeight="1" x14ac:dyDescent="0.25">
      <c r="A11" s="31"/>
      <c r="B11" s="31"/>
      <c r="C11" s="33"/>
      <c r="D11" s="23" t="s">
        <v>40</v>
      </c>
      <c r="E11" s="3" t="s">
        <v>17</v>
      </c>
      <c r="F11" s="24" t="s">
        <v>14</v>
      </c>
      <c r="G11" s="22">
        <v>80</v>
      </c>
      <c r="H11" s="22">
        <v>80</v>
      </c>
      <c r="I11" s="28">
        <f>H11/G11*100</f>
        <v>100</v>
      </c>
      <c r="J11" s="34"/>
      <c r="K11" s="24" t="s">
        <v>12</v>
      </c>
      <c r="L11" s="23" t="s">
        <v>13</v>
      </c>
      <c r="M11" s="39"/>
    </row>
    <row r="12" spans="1:13" ht="75" customHeight="1" x14ac:dyDescent="0.25">
      <c r="A12" s="30" t="s">
        <v>224</v>
      </c>
      <c r="B12" s="30" t="s">
        <v>18</v>
      </c>
      <c r="C12" s="32" t="s">
        <v>49</v>
      </c>
      <c r="D12" s="19" t="s">
        <v>39</v>
      </c>
      <c r="E12" s="2" t="s">
        <v>19</v>
      </c>
      <c r="F12" s="27" t="s">
        <v>14</v>
      </c>
      <c r="G12" s="26">
        <v>34</v>
      </c>
      <c r="H12" s="26">
        <v>34</v>
      </c>
      <c r="I12" s="25">
        <f t="shared" si="0"/>
        <v>100</v>
      </c>
      <c r="J12" s="34">
        <f>(I12+I13)/2</f>
        <v>100</v>
      </c>
      <c r="K12" s="27" t="s">
        <v>12</v>
      </c>
      <c r="L12" s="19" t="s">
        <v>13</v>
      </c>
      <c r="M12" s="38" t="s">
        <v>44</v>
      </c>
    </row>
    <row r="13" spans="1:13" ht="56.25" customHeight="1" x14ac:dyDescent="0.25">
      <c r="A13" s="31"/>
      <c r="B13" s="31"/>
      <c r="C13" s="33"/>
      <c r="D13" s="19" t="s">
        <v>40</v>
      </c>
      <c r="E13" s="2" t="s">
        <v>20</v>
      </c>
      <c r="F13" s="4" t="s">
        <v>14</v>
      </c>
      <c r="G13" s="26">
        <v>311</v>
      </c>
      <c r="H13" s="26">
        <v>311</v>
      </c>
      <c r="I13" s="25">
        <f>H13/G13*100</f>
        <v>100</v>
      </c>
      <c r="J13" s="34"/>
      <c r="K13" s="27" t="s">
        <v>12</v>
      </c>
      <c r="L13" s="19" t="s">
        <v>13</v>
      </c>
      <c r="M13" s="39"/>
    </row>
    <row r="14" spans="1:13" ht="69.75" customHeight="1" x14ac:dyDescent="0.25">
      <c r="A14" s="30" t="s">
        <v>224</v>
      </c>
      <c r="B14" s="40" t="s">
        <v>21</v>
      </c>
      <c r="C14" s="41" t="s">
        <v>50</v>
      </c>
      <c r="D14" s="19" t="s">
        <v>39</v>
      </c>
      <c r="E14" s="2" t="s">
        <v>22</v>
      </c>
      <c r="F14" s="4" t="s">
        <v>14</v>
      </c>
      <c r="G14" s="26">
        <v>2400</v>
      </c>
      <c r="H14" s="26">
        <v>2400</v>
      </c>
      <c r="I14" s="25">
        <f>H14/G14*100</f>
        <v>100</v>
      </c>
      <c r="J14" s="34">
        <f>(I14+I15)/2</f>
        <v>100</v>
      </c>
      <c r="K14" s="27" t="s">
        <v>12</v>
      </c>
      <c r="L14" s="19" t="s">
        <v>13</v>
      </c>
      <c r="M14" s="38" t="s">
        <v>44</v>
      </c>
    </row>
    <row r="15" spans="1:13" ht="69.75" customHeight="1" x14ac:dyDescent="0.25">
      <c r="A15" s="31"/>
      <c r="B15" s="40"/>
      <c r="C15" s="41"/>
      <c r="D15" s="19" t="s">
        <v>40</v>
      </c>
      <c r="E15" s="2" t="s">
        <v>23</v>
      </c>
      <c r="F15" s="4" t="s">
        <v>14</v>
      </c>
      <c r="G15" s="26">
        <v>28</v>
      </c>
      <c r="H15" s="26">
        <v>28</v>
      </c>
      <c r="I15" s="25">
        <f>H15/G15*100</f>
        <v>100</v>
      </c>
      <c r="J15" s="34"/>
      <c r="K15" s="27" t="s">
        <v>12</v>
      </c>
      <c r="L15" s="19" t="s">
        <v>13</v>
      </c>
      <c r="M15" s="39"/>
    </row>
    <row r="16" spans="1:13" hidden="1" x14ac:dyDescent="0.25">
      <c r="A16" s="15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7.75" customHeigh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5">
      <c r="A18" s="11" t="s">
        <v>48</v>
      </c>
    </row>
    <row r="20" spans="1:13" ht="32.25" customHeight="1" x14ac:dyDescent="0.25"/>
    <row r="21" spans="1:13" x14ac:dyDescent="0.25">
      <c r="A21" s="11" t="s">
        <v>34</v>
      </c>
      <c r="H21" s="12" t="s">
        <v>35</v>
      </c>
    </row>
    <row r="24" spans="1:13" x14ac:dyDescent="0.25">
      <c r="A24" s="11" t="s">
        <v>36</v>
      </c>
      <c r="H24" s="12" t="s">
        <v>37</v>
      </c>
    </row>
    <row r="27" spans="1:13" x14ac:dyDescent="0.25">
      <c r="A27" s="11" t="s">
        <v>46</v>
      </c>
    </row>
  </sheetData>
  <mergeCells count="23">
    <mergeCell ref="A12:A13"/>
    <mergeCell ref="B12:B13"/>
    <mergeCell ref="C12:C13"/>
    <mergeCell ref="J12:J13"/>
    <mergeCell ref="M12:M13"/>
    <mergeCell ref="A14:A15"/>
    <mergeCell ref="B14:B15"/>
    <mergeCell ref="C14:C15"/>
    <mergeCell ref="J14:J15"/>
    <mergeCell ref="M14:M15"/>
    <mergeCell ref="M8:M9"/>
    <mergeCell ref="A10:A11"/>
    <mergeCell ref="B10:B11"/>
    <mergeCell ref="C10:C11"/>
    <mergeCell ref="J10:J11"/>
    <mergeCell ref="M10:M11"/>
    <mergeCell ref="C2:J2"/>
    <mergeCell ref="C3:J3"/>
    <mergeCell ref="C4:J4"/>
    <mergeCell ref="A8:A9"/>
    <mergeCell ref="B8:B9"/>
    <mergeCell ref="C8:C9"/>
    <mergeCell ref="J8:J9"/>
  </mergeCells>
  <pageMargins left="0.25" right="0.25" top="0.75" bottom="0.75" header="0.3" footer="0.3"/>
  <pageSetup paperSize="9" scale="74" fitToHeight="0" orientation="landscape" verticalDpi="0" r:id="rId1"/>
  <rowBreaks count="1" manualBreakCount="1">
    <brk id="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ГДК "Энергетик"</vt:lpstr>
      <vt:lpstr>БМ В.П.Астафьева</vt:lpstr>
      <vt:lpstr>ДГМ</vt:lpstr>
      <vt:lpstr>ДХМ</vt:lpstr>
      <vt:lpstr>ДХШ</vt:lpstr>
      <vt:lpstr>ДШИ</vt:lpstr>
      <vt:lpstr>ЦБС</vt:lpstr>
      <vt:lpstr>ПЦКС</vt:lpstr>
      <vt:lpstr>Лист2</vt:lpstr>
      <vt:lpstr>Лист3</vt:lpstr>
      <vt:lpstr>ЦБС!Область_печати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Ильяненко</dc:creator>
  <cp:lastModifiedBy>Вера Усова</cp:lastModifiedBy>
  <cp:lastPrinted>2018-03-02T07:11:13Z</cp:lastPrinted>
  <dcterms:created xsi:type="dcterms:W3CDTF">2017-04-13T01:27:31Z</dcterms:created>
  <dcterms:modified xsi:type="dcterms:W3CDTF">2018-03-07T02:14:33Z</dcterms:modified>
</cp:coreProperties>
</file>