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<sst xmlns="http://schemas.openxmlformats.org/spreadsheetml/2006/main" count="105" uniqueCount="96">
  <si>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</si>
  <si>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</si>
  <si>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</si>
  <si>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</si>
  <si>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</si>
  <si>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</si>
  <si>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</si>
  <si>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</si>
  <si>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</si>
  <si>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</si>
  <si>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</si>
  <si>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</si>
  <si>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</si>
  <si>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</si>
  <si>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</si>
  <si>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</si>
  <si>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</si>
  <si>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</si>
  <si>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</si>
  <si>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</si>
  <si>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</si>
  <si>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</si>
  <si>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</si>
  <si>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</si>
  <si>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</si>
  <si>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</si>
  <si>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</si>
  <si>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</si>
  <si>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</si>
  <si>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</si>
  <si>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</si>
  <si>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</si>
  <si>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</si>
  <si>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</si>
  <si>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</si>
  <si>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</si>
  <si>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</si>
  <si>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</si>
  <si>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</si>
  <si>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</si>
  <si>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</si>
  <si>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</si>
  <si>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</si>
  <si>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</si>
  <si>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</si>
  <si>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</si>
  <si>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</si>
  <si>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</si>
  <si>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</si>
  <si>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</si>
  <si>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</si>
  <si>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</si>
  <si>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</si>
  <si>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</si>
  <si>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</si>
  <si>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</si>
  <si>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</si>
  <si>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</si>
  <si>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</si>
  <si>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</si>
  <si>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</si>
  <si>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</si>
  <si>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</si>
  <si>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</si>
  <si>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</si>
  <si>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</si>
  <si>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</si>
  <si>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</si>
  <si>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</si>
  <si>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</si>
  <si>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</si>
  <si>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</si>
  <si>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</si>
  <si>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</si>
  <si>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</si>
  <si>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</si>
  <si>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</si>
  <si>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</si>
  <si>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</si>
  <si>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</si>
  <si>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</si>
  <si>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Среднесписочная численность  работников  бюджетной  сферы:</t>
  </si>
  <si>
    <t xml:space="preserve"> 46 человек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</si>
  <si>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</si>
  <si>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</si>
  <si>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</si>
  <si>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</si>
  <si>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Проведение выборов и референдумов</t>
  </si>
  <si>
    <t>4 человека</t>
  </si>
  <si>
    <t>66 человек</t>
  </si>
  <si>
    <t>1 127 человек</t>
  </si>
  <si>
    <t>201 человек</t>
  </si>
  <si>
    <t xml:space="preserve"> 54 человека</t>
  </si>
  <si>
    <t>1498 человека</t>
  </si>
  <si>
    <t>о ходе исполнения местного бюджета  г.Дивногорска  на 1 июля 2020  года</t>
  </si>
  <si>
    <t>41 996,6 тыс. рублей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</si>
</sst>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  <numFmt numFmtId="200" formatCode="_-* #,##0.0\ _₽_-;\-* #,##0.0\ _₽_-;_-* &quot;-&quot;?\ _₽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%"/>
    <numFmt numFmtId="206" formatCode="0.0000%"/>
    <numFmt numFmtId="207" formatCode="_(* #,##0.000_);_(* \(#,##0.00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8" fontId="6" fillId="0" borderId="1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9" fontId="6" fillId="0" borderId="10" xfId="0" applyNumberFormat="1" applyFont="1" applyBorder="1" applyAlignment="1">
      <alignment vertical="top"/>
    </xf>
    <xf numFmtId="198" fontId="6" fillId="0" borderId="10" xfId="57" applyNumberFormat="1" applyFont="1" applyBorder="1" applyAlignment="1">
      <alignment vertical="top"/>
    </xf>
    <xf numFmtId="198" fontId="4" fillId="0" borderId="10" xfId="57" applyNumberFormat="1" applyFont="1" applyBorder="1" applyAlignment="1">
      <alignment vertical="top"/>
    </xf>
    <xf numFmtId="0" fontId="4" fillId="0" borderId="12" xfId="0" applyFont="1" applyBorder="1" applyAlignment="1">
      <alignment wrapText="1"/>
    </xf>
    <xf numFmtId="19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8" fontId="6" fillId="0" borderId="10" xfId="57" applyNumberFormat="1" applyFont="1" applyBorder="1" applyAlignment="1">
      <alignment/>
    </xf>
    <xf numFmtId="188" fontId="0" fillId="0" borderId="0" xfId="0" applyNumberFormat="1" applyAlignment="1">
      <alignment/>
    </xf>
    <xf numFmtId="200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206" fontId="0" fillId="0" borderId="0" xfId="57" applyNumberFormat="1" applyFont="1" applyAlignment="1">
      <alignment/>
    </xf>
    <xf numFmtId="200" fontId="4" fillId="0" borderId="0" xfId="0" applyNumberFormat="1" applyFont="1" applyAlignment="1">
      <alignment/>
    </xf>
    <xf numFmtId="187" fontId="0" fillId="0" borderId="0" xfId="60" applyFont="1" applyAlignment="1">
      <alignment/>
    </xf>
    <xf numFmtId="199" fontId="4" fillId="0" borderId="10" xfId="0" applyNumberFormat="1" applyFont="1" applyBorder="1" applyAlignment="1">
      <alignment vertical="top" wrapText="1"/>
    </xf>
    <xf numFmtId="199" fontId="6" fillId="0" borderId="10" xfId="0" applyNumberFormat="1" applyFont="1" applyBorder="1" applyAlignment="1">
      <alignment vertical="top" wrapText="1"/>
    </xf>
    <xf numFmtId="199" fontId="4" fillId="0" borderId="12" xfId="0" applyNumberFormat="1" applyFont="1" applyBorder="1" applyAlignment="1">
      <alignment vertical="top" wrapText="1"/>
    </xf>
    <xf numFmtId="199" fontId="6" fillId="0" borderId="12" xfId="0" applyNumberFormat="1" applyFont="1" applyBorder="1" applyAlignment="1">
      <alignment vertical="top" wrapText="1"/>
    </xf>
    <xf numFmtId="188" fontId="6" fillId="0" borderId="10" xfId="60" applyNumberFormat="1" applyFont="1" applyBorder="1" applyAlignment="1">
      <alignment vertical="top"/>
    </xf>
    <xf numFmtId="188" fontId="4" fillId="0" borderId="10" xfId="60" applyNumberFormat="1" applyFont="1" applyBorder="1" applyAlignment="1">
      <alignment vertical="top"/>
    </xf>
    <xf numFmtId="199" fontId="4" fillId="0" borderId="10" xfId="60" applyNumberFormat="1" applyFont="1" applyBorder="1" applyAlignment="1">
      <alignment vertical="top"/>
    </xf>
    <xf numFmtId="188" fontId="4" fillId="33" borderId="10" xfId="60" applyNumberFormat="1" applyFont="1" applyFill="1" applyBorder="1" applyAlignment="1">
      <alignment vertical="top"/>
    </xf>
    <xf numFmtId="188" fontId="4" fillId="0" borderId="11" xfId="60" applyNumberFormat="1" applyFont="1" applyBorder="1" applyAlignment="1">
      <alignment vertical="top"/>
    </xf>
    <xf numFmtId="198" fontId="4" fillId="0" borderId="11" xfId="57" applyNumberFormat="1" applyFont="1" applyBorder="1" applyAlignment="1">
      <alignment vertical="top"/>
    </xf>
    <xf numFmtId="188" fontId="4" fillId="0" borderId="10" xfId="60" applyNumberFormat="1" applyFont="1" applyFill="1" applyBorder="1" applyAlignment="1">
      <alignment vertical="top"/>
    </xf>
    <xf numFmtId="188" fontId="4" fillId="0" borderId="10" xfId="60" applyNumberFormat="1" applyFont="1" applyBorder="1" applyAlignment="1">
      <alignment horizontal="center" vertical="top"/>
    </xf>
    <xf numFmtId="198" fontId="4" fillId="0" borderId="10" xfId="57" applyNumberFormat="1" applyFont="1" applyBorder="1" applyAlignment="1">
      <alignment horizontal="right" vertical="top"/>
    </xf>
    <xf numFmtId="198" fontId="6" fillId="0" borderId="10" xfId="57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3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11.8515625" style="0" bestFit="1" customWidth="1"/>
    <col min="7" max="7" width="10.8515625" style="0" bestFit="1" customWidth="1"/>
    <col min="8" max="8" width="11.8515625" style="0" bestFit="1" customWidth="1"/>
    <col min="9" max="9" width="15.8515625" style="0" customWidth="1"/>
  </cols>
  <sheetData>
    <row r="2" spans="1:4" ht="20.25">
      <c r="A2" s="57" t="s">
        <v>0</v>
      </c>
      <c r="B2" s="57"/>
      <c r="C2" s="57"/>
      <c r="D2" s="57"/>
    </row>
    <row r="3" spans="1:4" ht="17.25" customHeight="1">
      <c r="A3" s="58" t="s">
        <v>94</v>
      </c>
      <c r="B3" s="58"/>
      <c r="C3" s="58"/>
      <c r="D3" s="58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54" t="s">
        <v>6</v>
      </c>
      <c r="B6" s="55"/>
      <c r="C6" s="55"/>
      <c r="D6" s="56"/>
    </row>
    <row r="7" spans="1:4" ht="12.75">
      <c r="A7" s="4" t="s">
        <v>7</v>
      </c>
      <c r="B7" s="44">
        <v>176579.8</v>
      </c>
      <c r="C7" s="45">
        <v>101122.4</v>
      </c>
      <c r="D7" s="27">
        <f>C7/B7</f>
        <v>0.5726725253964496</v>
      </c>
    </row>
    <row r="8" spans="1:4" ht="12.75">
      <c r="A8" s="5" t="s">
        <v>8</v>
      </c>
      <c r="B8" s="44">
        <v>152000</v>
      </c>
      <c r="C8" s="44">
        <v>64389.3</v>
      </c>
      <c r="D8" s="27">
        <f aca="true" t="shared" si="0" ref="D8:D21">C8/B8</f>
        <v>0.4236138157894737</v>
      </c>
    </row>
    <row r="9" spans="1:4" ht="25.5" customHeight="1">
      <c r="A9" s="15" t="s">
        <v>27</v>
      </c>
      <c r="B9" s="44">
        <v>1513.6</v>
      </c>
      <c r="C9" s="44">
        <v>615.5</v>
      </c>
      <c r="D9" s="27">
        <f t="shared" si="0"/>
        <v>0.4066464059196618</v>
      </c>
    </row>
    <row r="10" spans="1:4" ht="12.75">
      <c r="A10" s="4" t="s">
        <v>9</v>
      </c>
      <c r="B10" s="44">
        <v>9720</v>
      </c>
      <c r="C10" s="46">
        <v>4455.2</v>
      </c>
      <c r="D10" s="27">
        <f t="shared" si="0"/>
        <v>0.4583539094650206</v>
      </c>
    </row>
    <row r="11" spans="1:4" ht="12.75">
      <c r="A11" s="4" t="s">
        <v>10</v>
      </c>
      <c r="B11" s="44">
        <v>45188</v>
      </c>
      <c r="C11" s="45">
        <v>15878.8</v>
      </c>
      <c r="D11" s="27">
        <f t="shared" si="0"/>
        <v>0.35139417544480833</v>
      </c>
    </row>
    <row r="12" spans="1:4" ht="12.75">
      <c r="A12" s="4" t="s">
        <v>11</v>
      </c>
      <c r="B12" s="44">
        <v>5432</v>
      </c>
      <c r="C12" s="44">
        <v>2627.4</v>
      </c>
      <c r="D12" s="27">
        <f t="shared" si="0"/>
        <v>0.48368924889543446</v>
      </c>
    </row>
    <row r="13" spans="1:4" ht="27" customHeight="1">
      <c r="A13" s="17" t="s">
        <v>28</v>
      </c>
      <c r="B13" s="47">
        <v>73798</v>
      </c>
      <c r="C13" s="47">
        <v>35999.5</v>
      </c>
      <c r="D13" s="48">
        <f>C13/B13</f>
        <v>0.4878113228000759</v>
      </c>
    </row>
    <row r="14" spans="1:4" ht="12.75">
      <c r="A14" s="5" t="s">
        <v>12</v>
      </c>
      <c r="B14" s="44">
        <v>888.4</v>
      </c>
      <c r="C14" s="49">
        <v>712.4</v>
      </c>
      <c r="D14" s="27">
        <f t="shared" si="0"/>
        <v>0.8018910400720396</v>
      </c>
    </row>
    <row r="15" spans="1:4" ht="25.5">
      <c r="A15" s="16" t="s">
        <v>29</v>
      </c>
      <c r="B15" s="47">
        <v>10430</v>
      </c>
      <c r="C15" s="47">
        <v>7851.3</v>
      </c>
      <c r="D15" s="48">
        <f>C15/B15</f>
        <v>0.7527612655800575</v>
      </c>
    </row>
    <row r="16" spans="1:4" ht="25.5" customHeight="1">
      <c r="A16" s="18" t="s">
        <v>30</v>
      </c>
      <c r="B16" s="47">
        <v>2769</v>
      </c>
      <c r="C16" s="47">
        <v>1593.4</v>
      </c>
      <c r="D16" s="48">
        <f t="shared" si="0"/>
        <v>0.5754423979776093</v>
      </c>
    </row>
    <row r="17" spans="1:8" ht="12.75">
      <c r="A17" s="4" t="s">
        <v>25</v>
      </c>
      <c r="B17" s="50">
        <v>72</v>
      </c>
      <c r="C17" s="50">
        <v>48.1</v>
      </c>
      <c r="D17" s="51">
        <f>C17/B17</f>
        <v>0.6680555555555556</v>
      </c>
      <c r="H17" s="1"/>
    </row>
    <row r="18" spans="1:4" ht="12.75">
      <c r="A18" s="4" t="s">
        <v>13</v>
      </c>
      <c r="B18" s="44">
        <v>893.01</v>
      </c>
      <c r="C18" s="44">
        <v>1018</v>
      </c>
      <c r="D18" s="27">
        <f t="shared" si="0"/>
        <v>1.1399648380197311</v>
      </c>
    </row>
    <row r="19" spans="1:7" ht="12.75">
      <c r="A19" s="4" t="s">
        <v>21</v>
      </c>
      <c r="B19" s="44">
        <v>426</v>
      </c>
      <c r="C19" s="44">
        <v>122.7</v>
      </c>
      <c r="D19" s="27">
        <f t="shared" si="0"/>
        <v>0.2880281690140845</v>
      </c>
      <c r="E19" s="33"/>
      <c r="F19" s="33"/>
      <c r="G19" s="33"/>
    </row>
    <row r="20" spans="1:6" ht="12.75">
      <c r="A20" s="4" t="s">
        <v>14</v>
      </c>
      <c r="B20" s="44">
        <v>948899.1</v>
      </c>
      <c r="C20" s="45">
        <v>228637.5</v>
      </c>
      <c r="D20" s="27">
        <f t="shared" si="0"/>
        <v>0.24095027595663226</v>
      </c>
      <c r="F20" s="34"/>
    </row>
    <row r="21" spans="1:7" ht="12.75">
      <c r="A21" s="7" t="s">
        <v>15</v>
      </c>
      <c r="B21" s="43">
        <f>SUM(B7:B20)</f>
        <v>1428608.91</v>
      </c>
      <c r="C21" s="43">
        <f>SUM(C7:C20)</f>
        <v>465071.5</v>
      </c>
      <c r="D21" s="52">
        <f t="shared" si="0"/>
        <v>0.3255415087674345</v>
      </c>
      <c r="F21" s="1"/>
      <c r="G21" s="34"/>
    </row>
    <row r="22" spans="1:5" ht="12.75">
      <c r="A22" s="4"/>
      <c r="B22" s="5"/>
      <c r="C22" s="5"/>
      <c r="D22" s="6"/>
      <c r="E22" s="34"/>
    </row>
    <row r="23" spans="1:4" ht="15.75">
      <c r="A23" s="54" t="s">
        <v>79</v>
      </c>
      <c r="B23" s="55"/>
      <c r="C23" s="55"/>
      <c r="D23" s="56"/>
    </row>
    <row r="24" spans="1:4" ht="12.75">
      <c r="A24" s="19" t="s">
        <v>31</v>
      </c>
      <c r="B24" s="25">
        <f>SUM(B25+B26+B27+B29)+B32+B31+B28+B30</f>
        <v>55429.358</v>
      </c>
      <c r="C24" s="25">
        <f>SUM(C25+C26+C27+C29)+C32+C31</f>
        <v>21780.329999999998</v>
      </c>
      <c r="D24" s="26">
        <f aca="true" t="shared" si="1" ref="D24:D69">C24/B24</f>
        <v>0.39293852185695527</v>
      </c>
    </row>
    <row r="25" spans="1:4" ht="38.25">
      <c r="A25" s="20" t="s">
        <v>32</v>
      </c>
      <c r="B25" s="39">
        <v>1892.604</v>
      </c>
      <c r="C25" s="39">
        <v>500.22</v>
      </c>
      <c r="D25" s="27">
        <f t="shared" si="1"/>
        <v>0.2643025165327771</v>
      </c>
    </row>
    <row r="26" spans="1:6" ht="51">
      <c r="A26" s="20" t="s">
        <v>33</v>
      </c>
      <c r="B26" s="39">
        <v>3923.41</v>
      </c>
      <c r="C26" s="39">
        <v>1729.55</v>
      </c>
      <c r="D26" s="27">
        <f>C26/B26</f>
        <v>0.44082825909094386</v>
      </c>
      <c r="F26" s="35"/>
    </row>
    <row r="27" spans="1:4" ht="51">
      <c r="A27" s="20" t="s">
        <v>34</v>
      </c>
      <c r="B27" s="39">
        <v>34678.59</v>
      </c>
      <c r="C27" s="39">
        <v>15362.16</v>
      </c>
      <c r="D27" s="27">
        <f t="shared" si="1"/>
        <v>0.4429868688432835</v>
      </c>
    </row>
    <row r="28" spans="1:4" ht="12.75">
      <c r="A28" s="20" t="s">
        <v>84</v>
      </c>
      <c r="B28" s="39">
        <v>9.6</v>
      </c>
      <c r="C28" s="39">
        <v>0</v>
      </c>
      <c r="D28" s="27">
        <f t="shared" si="1"/>
        <v>0</v>
      </c>
    </row>
    <row r="29" spans="1:4" ht="38.25">
      <c r="A29" s="20" t="s">
        <v>35</v>
      </c>
      <c r="B29" s="39">
        <v>7846.354</v>
      </c>
      <c r="C29" s="39">
        <v>3479.12</v>
      </c>
      <c r="D29" s="27">
        <f>C29/B29</f>
        <v>0.44340594370327924</v>
      </c>
    </row>
    <row r="30" spans="1:4" ht="12.75">
      <c r="A30" s="20" t="s">
        <v>87</v>
      </c>
      <c r="B30" s="39">
        <v>2000</v>
      </c>
      <c r="C30" s="39">
        <v>0</v>
      </c>
      <c r="D30" s="27">
        <f t="shared" si="1"/>
        <v>0</v>
      </c>
    </row>
    <row r="31" spans="1:4" ht="12.75">
      <c r="A31" s="20" t="s">
        <v>80</v>
      </c>
      <c r="B31" s="39">
        <v>9.3</v>
      </c>
      <c r="C31" s="39">
        <v>0</v>
      </c>
      <c r="D31" s="27">
        <f t="shared" si="1"/>
        <v>0</v>
      </c>
    </row>
    <row r="32" spans="1:4" ht="12.75">
      <c r="A32" s="20" t="s">
        <v>36</v>
      </c>
      <c r="B32" s="39">
        <v>5069.5</v>
      </c>
      <c r="C32" s="39">
        <v>709.28</v>
      </c>
      <c r="D32" s="27">
        <f t="shared" si="1"/>
        <v>0.13991123384949206</v>
      </c>
    </row>
    <row r="33" spans="1:4" ht="12.75">
      <c r="A33" s="21" t="s">
        <v>26</v>
      </c>
      <c r="B33" s="40">
        <f>B34</f>
        <v>3286.4</v>
      </c>
      <c r="C33" s="40">
        <f>C34</f>
        <v>1404.6</v>
      </c>
      <c r="D33" s="26">
        <f t="shared" si="1"/>
        <v>0.4273977604673807</v>
      </c>
    </row>
    <row r="34" spans="1:4" ht="12.75">
      <c r="A34" s="20" t="s">
        <v>37</v>
      </c>
      <c r="B34" s="39">
        <v>3286.4</v>
      </c>
      <c r="C34" s="39">
        <v>1404.6</v>
      </c>
      <c r="D34" s="27">
        <f t="shared" si="1"/>
        <v>0.4273977604673807</v>
      </c>
    </row>
    <row r="35" spans="1:4" ht="25.5">
      <c r="A35" s="22" t="s">
        <v>38</v>
      </c>
      <c r="B35" s="40">
        <f>B36+B37</f>
        <v>4003.7999999999997</v>
      </c>
      <c r="C35" s="40">
        <f>C36+C37</f>
        <v>1622.32</v>
      </c>
      <c r="D35" s="26">
        <f t="shared" si="1"/>
        <v>0.4051950646885459</v>
      </c>
    </row>
    <row r="36" spans="1:4" ht="38.25">
      <c r="A36" s="18" t="s">
        <v>39</v>
      </c>
      <c r="B36" s="39">
        <v>3662.6</v>
      </c>
      <c r="C36" s="39">
        <v>1558.32</v>
      </c>
      <c r="D36" s="27">
        <f t="shared" si="1"/>
        <v>0.4254682466007754</v>
      </c>
    </row>
    <row r="37" spans="1:4" ht="12.75">
      <c r="A37" s="28" t="s">
        <v>66</v>
      </c>
      <c r="B37" s="41">
        <v>341.2</v>
      </c>
      <c r="C37" s="41">
        <v>64</v>
      </c>
      <c r="D37" s="27">
        <f t="shared" si="1"/>
        <v>0.18757327080890973</v>
      </c>
    </row>
    <row r="38" spans="1:4" ht="12.75">
      <c r="A38" s="23" t="s">
        <v>40</v>
      </c>
      <c r="B38" s="42">
        <f>SUM(B39:B39)+B41+B40</f>
        <v>54030.189999999995</v>
      </c>
      <c r="C38" s="42">
        <f>SUM(C39:C39)+C41+C40</f>
        <v>17856.674</v>
      </c>
      <c r="D38" s="26">
        <f t="shared" si="1"/>
        <v>0.3304943773101668</v>
      </c>
    </row>
    <row r="39" spans="1:4" ht="12.75">
      <c r="A39" s="20" t="s">
        <v>41</v>
      </c>
      <c r="B39" s="39">
        <v>14977.5</v>
      </c>
      <c r="C39" s="39">
        <v>8300.364</v>
      </c>
      <c r="D39" s="27">
        <f t="shared" si="1"/>
        <v>0.5541888833249875</v>
      </c>
    </row>
    <row r="40" spans="1:4" ht="12.75">
      <c r="A40" s="20" t="s">
        <v>42</v>
      </c>
      <c r="B40" s="39">
        <v>37747.2</v>
      </c>
      <c r="C40" s="39">
        <v>9166.29</v>
      </c>
      <c r="D40" s="27">
        <f t="shared" si="1"/>
        <v>0.24283364064089527</v>
      </c>
    </row>
    <row r="41" spans="1:4" ht="12.75">
      <c r="A41" s="24" t="s">
        <v>43</v>
      </c>
      <c r="B41" s="39">
        <v>1305.49</v>
      </c>
      <c r="C41" s="39">
        <v>390.02</v>
      </c>
      <c r="D41" s="27">
        <f t="shared" si="1"/>
        <v>0.29875372465511035</v>
      </c>
    </row>
    <row r="42" spans="1:4" ht="12.75">
      <c r="A42" s="21" t="s">
        <v>23</v>
      </c>
      <c r="B42" s="40">
        <f>B43+B44+B45+B46</f>
        <v>556822.5599999999</v>
      </c>
      <c r="C42" s="40">
        <f>C43+C44+C45+C46</f>
        <v>57935.93</v>
      </c>
      <c r="D42" s="26">
        <f t="shared" si="1"/>
        <v>0.10404738270662023</v>
      </c>
    </row>
    <row r="43" spans="1:4" ht="12.75">
      <c r="A43" s="20" t="s">
        <v>44</v>
      </c>
      <c r="B43" s="39">
        <v>371203.8</v>
      </c>
      <c r="C43" s="39">
        <v>28910.04</v>
      </c>
      <c r="D43" s="27">
        <f t="shared" si="1"/>
        <v>0.07788185358016271</v>
      </c>
    </row>
    <row r="44" spans="1:4" ht="12.75">
      <c r="A44" s="20" t="s">
        <v>45</v>
      </c>
      <c r="B44" s="39">
        <v>125398.86</v>
      </c>
      <c r="C44" s="39">
        <v>10822.08</v>
      </c>
      <c r="D44" s="27">
        <f t="shared" si="1"/>
        <v>0.08630126302583611</v>
      </c>
    </row>
    <row r="45" spans="1:4" ht="12.75">
      <c r="A45" s="20" t="s">
        <v>46</v>
      </c>
      <c r="B45" s="39">
        <v>43524.5</v>
      </c>
      <c r="C45" s="39">
        <v>10312.16</v>
      </c>
      <c r="D45" s="27">
        <f t="shared" si="1"/>
        <v>0.23692770738319796</v>
      </c>
    </row>
    <row r="46" spans="1:4" ht="25.5">
      <c r="A46" s="20" t="s">
        <v>47</v>
      </c>
      <c r="B46" s="39">
        <v>16695.4</v>
      </c>
      <c r="C46" s="39">
        <v>7891.65</v>
      </c>
      <c r="D46" s="27">
        <f t="shared" si="1"/>
        <v>0.4726840926243156</v>
      </c>
    </row>
    <row r="47" spans="1:4" ht="12.75">
      <c r="A47" s="21" t="s">
        <v>16</v>
      </c>
      <c r="B47" s="40">
        <f>B48+B49+B51+B52+B50</f>
        <v>620136.7499999999</v>
      </c>
      <c r="C47" s="40">
        <f>C48+C49+C51+C52+C50</f>
        <v>299367.49</v>
      </c>
      <c r="D47" s="26">
        <f t="shared" si="1"/>
        <v>0.4827443140565368</v>
      </c>
    </row>
    <row r="48" spans="1:4" ht="12.75">
      <c r="A48" s="20" t="s">
        <v>48</v>
      </c>
      <c r="B48" s="39">
        <v>254056.18</v>
      </c>
      <c r="C48" s="39">
        <f>127829.89+210.3</f>
        <v>128040.19</v>
      </c>
      <c r="D48" s="27">
        <f t="shared" si="1"/>
        <v>0.5039837645358598</v>
      </c>
    </row>
    <row r="49" spans="1:4" ht="12.75">
      <c r="A49" s="20" t="s">
        <v>49</v>
      </c>
      <c r="B49" s="39">
        <v>217448.9</v>
      </c>
      <c r="C49" s="39">
        <v>108550.06</v>
      </c>
      <c r="D49" s="27">
        <f t="shared" si="1"/>
        <v>0.4991980184769847</v>
      </c>
    </row>
    <row r="50" spans="1:4" ht="12.75">
      <c r="A50" s="20" t="s">
        <v>67</v>
      </c>
      <c r="B50" s="39">
        <v>73561.97</v>
      </c>
      <c r="C50" s="39">
        <v>38981.74</v>
      </c>
      <c r="D50" s="27">
        <f t="shared" si="1"/>
        <v>0.5299170209824451</v>
      </c>
    </row>
    <row r="51" spans="1:4" ht="12.75">
      <c r="A51" s="20" t="s">
        <v>50</v>
      </c>
      <c r="B51" s="39">
        <v>33080.6</v>
      </c>
      <c r="C51" s="39">
        <v>4686.09</v>
      </c>
      <c r="D51" s="27">
        <f t="shared" si="1"/>
        <v>0.14165674141339638</v>
      </c>
    </row>
    <row r="52" spans="1:4" ht="12.75">
      <c r="A52" s="20" t="s">
        <v>51</v>
      </c>
      <c r="B52" s="39">
        <v>41989.1</v>
      </c>
      <c r="C52" s="39">
        <v>19109.41</v>
      </c>
      <c r="D52" s="27">
        <f t="shared" si="1"/>
        <v>0.45510406272103954</v>
      </c>
    </row>
    <row r="53" spans="1:4" ht="12.75">
      <c r="A53" s="21" t="s">
        <v>52</v>
      </c>
      <c r="B53" s="40">
        <f>SUM(B54:B55)</f>
        <v>105720</v>
      </c>
      <c r="C53" s="40">
        <f>SUM(C54:C55)</f>
        <v>46064.659999999996</v>
      </c>
      <c r="D53" s="26">
        <f t="shared" si="1"/>
        <v>0.4357232311766931</v>
      </c>
    </row>
    <row r="54" spans="1:4" ht="12.75">
      <c r="A54" s="20" t="s">
        <v>53</v>
      </c>
      <c r="B54" s="39">
        <v>77047.4</v>
      </c>
      <c r="C54" s="39">
        <v>34218.88</v>
      </c>
      <c r="D54" s="27">
        <f t="shared" si="1"/>
        <v>0.4441276409067665</v>
      </c>
    </row>
    <row r="55" spans="1:4" ht="25.5">
      <c r="A55" s="20" t="s">
        <v>54</v>
      </c>
      <c r="B55" s="39">
        <v>28672.6</v>
      </c>
      <c r="C55" s="39">
        <v>11845.78</v>
      </c>
      <c r="D55" s="27">
        <f t="shared" si="1"/>
        <v>0.41313937347851265</v>
      </c>
    </row>
    <row r="56" spans="1:4" ht="12.75">
      <c r="A56" s="21" t="s">
        <v>55</v>
      </c>
      <c r="B56" s="40">
        <f>B57</f>
        <v>475.1</v>
      </c>
      <c r="C56" s="40">
        <f>C57</f>
        <v>0</v>
      </c>
      <c r="D56" s="26">
        <f t="shared" si="1"/>
        <v>0</v>
      </c>
    </row>
    <row r="57" spans="1:4" ht="12.75">
      <c r="A57" s="20" t="s">
        <v>56</v>
      </c>
      <c r="B57" s="39">
        <v>475.1</v>
      </c>
      <c r="C57" s="39">
        <v>0</v>
      </c>
      <c r="D57" s="27">
        <f t="shared" si="1"/>
        <v>0</v>
      </c>
    </row>
    <row r="58" spans="1:4" ht="12.75">
      <c r="A58" s="21" t="s">
        <v>57</v>
      </c>
      <c r="B58" s="40">
        <f>B59+B60+B61+B62</f>
        <v>23033</v>
      </c>
      <c r="C58" s="40">
        <f>C59+C60+C61+C62</f>
        <v>12169.199</v>
      </c>
      <c r="D58" s="26">
        <f t="shared" si="1"/>
        <v>0.528337559154257</v>
      </c>
    </row>
    <row r="59" spans="1:4" ht="12.75">
      <c r="A59" s="20" t="s">
        <v>58</v>
      </c>
      <c r="B59" s="39">
        <v>1267</v>
      </c>
      <c r="C59" s="39">
        <v>627.4</v>
      </c>
      <c r="D59" s="27">
        <f t="shared" si="1"/>
        <v>0.49518547750591946</v>
      </c>
    </row>
    <row r="60" spans="1:4" ht="12.75">
      <c r="A60" s="20" t="s">
        <v>59</v>
      </c>
      <c r="B60" s="39">
        <v>17719</v>
      </c>
      <c r="C60" s="39">
        <v>10397.83</v>
      </c>
      <c r="D60" s="27">
        <f t="shared" si="1"/>
        <v>0.5868181048591907</v>
      </c>
    </row>
    <row r="61" spans="1:4" ht="12.75">
      <c r="A61" s="20" t="s">
        <v>60</v>
      </c>
      <c r="B61" s="39">
        <v>3209.2</v>
      </c>
      <c r="C61" s="39">
        <v>789.37</v>
      </c>
      <c r="D61" s="27">
        <f t="shared" si="1"/>
        <v>0.24597095849432882</v>
      </c>
    </row>
    <row r="62" spans="1:4" ht="12.75">
      <c r="A62" s="20" t="s">
        <v>61</v>
      </c>
      <c r="B62" s="39">
        <v>837.8</v>
      </c>
      <c r="C62" s="39">
        <v>354.599</v>
      </c>
      <c r="D62" s="27">
        <f t="shared" si="1"/>
        <v>0.4232501790403438</v>
      </c>
    </row>
    <row r="63" spans="1:4" ht="12.75">
      <c r="A63" s="21" t="s">
        <v>24</v>
      </c>
      <c r="B63" s="40">
        <f>SUM(B64:B66)</f>
        <v>32595.8</v>
      </c>
      <c r="C63" s="40">
        <f>SUM(C64:C66)</f>
        <v>11204.09</v>
      </c>
      <c r="D63" s="26">
        <f t="shared" si="1"/>
        <v>0.3437280263101381</v>
      </c>
    </row>
    <row r="64" spans="1:4" ht="12.75">
      <c r="A64" s="20" t="s">
        <v>62</v>
      </c>
      <c r="B64" s="39">
        <v>20018.5</v>
      </c>
      <c r="C64" s="39">
        <v>7757.52</v>
      </c>
      <c r="D64" s="27">
        <f t="shared" si="1"/>
        <v>0.38751754626970053</v>
      </c>
    </row>
    <row r="65" spans="1:4" ht="12.75">
      <c r="A65" s="20" t="s">
        <v>63</v>
      </c>
      <c r="B65" s="39">
        <v>10190.6</v>
      </c>
      <c r="C65" s="39">
        <v>2534.99</v>
      </c>
      <c r="D65" s="27">
        <f t="shared" si="1"/>
        <v>0.24875767864502576</v>
      </c>
    </row>
    <row r="66" spans="1:8" ht="25.5">
      <c r="A66" s="20" t="s">
        <v>64</v>
      </c>
      <c r="B66" s="39">
        <v>2386.7</v>
      </c>
      <c r="C66" s="39">
        <v>911.58</v>
      </c>
      <c r="D66" s="27">
        <f t="shared" si="1"/>
        <v>0.3819415929945113</v>
      </c>
      <c r="H66" s="34"/>
    </row>
    <row r="67" spans="1:8" ht="25.5" hidden="1">
      <c r="A67" s="21" t="s">
        <v>85</v>
      </c>
      <c r="B67" s="40">
        <f>B68</f>
        <v>0</v>
      </c>
      <c r="C67" s="40">
        <f>C68</f>
        <v>0</v>
      </c>
      <c r="D67" s="26"/>
      <c r="H67" s="34"/>
    </row>
    <row r="68" spans="1:8" ht="25.5" hidden="1">
      <c r="A68" s="20" t="s">
        <v>86</v>
      </c>
      <c r="B68" s="39"/>
      <c r="C68" s="39"/>
      <c r="D68" s="27"/>
      <c r="G68" s="36"/>
      <c r="H68" s="36"/>
    </row>
    <row r="69" spans="1:9" ht="12.75">
      <c r="A69" s="7" t="s">
        <v>22</v>
      </c>
      <c r="B69" s="43">
        <f>B24+B33+B35+B38+B42+B47+B53+B56+B58+B63+B67+0.1</f>
        <v>1455533.058</v>
      </c>
      <c r="C69" s="43">
        <f>C24+C33+C35+C38+C42+C47+C53+C56+C58+C63+C67</f>
        <v>469405.293</v>
      </c>
      <c r="D69" s="26">
        <f t="shared" si="1"/>
        <v>0.3224971706551237</v>
      </c>
      <c r="F69" s="34"/>
      <c r="H69" s="1"/>
      <c r="I69" s="1"/>
    </row>
    <row r="70" spans="1:8" ht="12.75">
      <c r="A70" s="7"/>
      <c r="B70" s="8"/>
      <c r="C70" s="8"/>
      <c r="D70" s="32"/>
      <c r="F70" s="1"/>
      <c r="G70" s="1"/>
      <c r="H70" s="34"/>
    </row>
    <row r="71" spans="1:4" ht="15.75">
      <c r="A71" s="53" t="s">
        <v>68</v>
      </c>
      <c r="B71" s="53"/>
      <c r="C71" s="53"/>
      <c r="D71" s="53"/>
    </row>
    <row r="72" spans="1:4" ht="12.75">
      <c r="A72" s="3" t="s">
        <v>2</v>
      </c>
      <c r="B72" s="3" t="s">
        <v>3</v>
      </c>
      <c r="C72" s="3" t="s">
        <v>4</v>
      </c>
      <c r="D72" s="3" t="s">
        <v>5</v>
      </c>
    </row>
    <row r="73" spans="1:4" ht="25.5">
      <c r="A73" s="30" t="s">
        <v>69</v>
      </c>
      <c r="B73" s="44">
        <v>587880.6</v>
      </c>
      <c r="C73" s="44">
        <f>286597.5+210.3</f>
        <v>286807.8</v>
      </c>
      <c r="D73" s="27">
        <f>C73/B73</f>
        <v>0.48786743430553753</v>
      </c>
    </row>
    <row r="74" spans="1:4" ht="38.25">
      <c r="A74" s="30" t="s">
        <v>70</v>
      </c>
      <c r="B74" s="44">
        <v>129861.7</v>
      </c>
      <c r="C74" s="44">
        <v>59613.6</v>
      </c>
      <c r="D74" s="27">
        <f aca="true" t="shared" si="2" ref="D74:D83">C74/B74</f>
        <v>0.4590545172287133</v>
      </c>
    </row>
    <row r="75" spans="1:4" ht="38.25">
      <c r="A75" s="30" t="s">
        <v>71</v>
      </c>
      <c r="B75" s="44">
        <v>56090.8</v>
      </c>
      <c r="C75" s="44">
        <v>15890.2</v>
      </c>
      <c r="D75" s="27">
        <f t="shared" si="2"/>
        <v>0.28329423006981536</v>
      </c>
    </row>
    <row r="76" spans="1:6" ht="51">
      <c r="A76" s="30" t="s">
        <v>72</v>
      </c>
      <c r="B76" s="44">
        <v>434288.2</v>
      </c>
      <c r="C76" s="44">
        <v>38363.8</v>
      </c>
      <c r="D76" s="27">
        <f t="shared" si="2"/>
        <v>0.08833719175423141</v>
      </c>
      <c r="F76" s="1"/>
    </row>
    <row r="77" spans="1:4" ht="25.5">
      <c r="A77" s="30" t="s">
        <v>73</v>
      </c>
      <c r="B77" s="44">
        <v>1467</v>
      </c>
      <c r="C77" s="44">
        <v>627.4</v>
      </c>
      <c r="D77" s="27">
        <f t="shared" si="2"/>
        <v>0.4276755282890252</v>
      </c>
    </row>
    <row r="78" spans="1:4" ht="38.25">
      <c r="A78" s="30" t="s">
        <v>74</v>
      </c>
      <c r="B78" s="44">
        <v>52343.4</v>
      </c>
      <c r="C78" s="44">
        <v>17466.7</v>
      </c>
      <c r="D78" s="27">
        <f t="shared" si="2"/>
        <v>0.3336944103745649</v>
      </c>
    </row>
    <row r="79" spans="1:7" ht="63.75">
      <c r="A79" s="30" t="s">
        <v>75</v>
      </c>
      <c r="B79" s="44">
        <v>115111.6</v>
      </c>
      <c r="C79" s="44">
        <v>26154.2</v>
      </c>
      <c r="D79" s="27">
        <f t="shared" si="2"/>
        <v>0.22720733618505867</v>
      </c>
      <c r="G79" s="1"/>
    </row>
    <row r="80" spans="1:4" ht="25.5">
      <c r="A80" s="30" t="s">
        <v>76</v>
      </c>
      <c r="B80" s="44">
        <v>7846.4</v>
      </c>
      <c r="C80" s="44">
        <v>3479.1</v>
      </c>
      <c r="D80" s="27">
        <f t="shared" si="2"/>
        <v>0.44340079526916804</v>
      </c>
    </row>
    <row r="81" spans="1:8" ht="38.25">
      <c r="A81" s="30" t="s">
        <v>77</v>
      </c>
      <c r="B81" s="44">
        <v>600</v>
      </c>
      <c r="C81" s="44">
        <v>337</v>
      </c>
      <c r="D81" s="27">
        <f t="shared" si="2"/>
        <v>0.5616666666666666</v>
      </c>
      <c r="F81" s="1"/>
      <c r="G81" s="1"/>
      <c r="H81" s="33"/>
    </row>
    <row r="82" spans="1:8" ht="38.25">
      <c r="A82" s="30" t="s">
        <v>83</v>
      </c>
      <c r="B82" s="44">
        <v>22183.2</v>
      </c>
      <c r="C82" s="44">
        <v>600</v>
      </c>
      <c r="D82" s="27">
        <f t="shared" si="2"/>
        <v>0.027047495401925782</v>
      </c>
      <c r="F82" s="1"/>
      <c r="G82" s="1"/>
      <c r="H82" s="33"/>
    </row>
    <row r="83" spans="1:7" ht="12.75">
      <c r="A83" s="31" t="s">
        <v>78</v>
      </c>
      <c r="B83" s="44">
        <v>47860.1</v>
      </c>
      <c r="C83" s="44">
        <v>20065.5</v>
      </c>
      <c r="D83" s="27">
        <f t="shared" si="2"/>
        <v>0.41925319838445807</v>
      </c>
      <c r="F83" s="38"/>
      <c r="G83" s="38"/>
    </row>
    <row r="84" spans="1:9" ht="12.75">
      <c r="A84" s="7" t="s">
        <v>22</v>
      </c>
      <c r="B84" s="43">
        <f>SUM(B73:B83)+0.1</f>
        <v>1455533.1</v>
      </c>
      <c r="C84" s="43">
        <f>SUM(C73:C83)</f>
        <v>469405.3</v>
      </c>
      <c r="D84" s="26">
        <f>C84/B84</f>
        <v>0.322497166158571</v>
      </c>
      <c r="F84" s="1"/>
      <c r="G84" s="1"/>
      <c r="I84" s="34"/>
    </row>
    <row r="85" spans="1:4" ht="12.75">
      <c r="A85" s="2"/>
      <c r="B85" s="2"/>
      <c r="C85" s="29"/>
      <c r="D85" s="2"/>
    </row>
    <row r="86" spans="1:6" ht="12.75">
      <c r="A86" s="2"/>
      <c r="B86" s="37"/>
      <c r="C86" s="37"/>
      <c r="D86" s="2"/>
      <c r="E86" s="34"/>
      <c r="F86" s="34"/>
    </row>
    <row r="87" spans="1:4" ht="12.75">
      <c r="A87" s="2" t="s">
        <v>81</v>
      </c>
      <c r="B87" s="9"/>
      <c r="C87" s="9"/>
      <c r="D87" s="2"/>
    </row>
    <row r="88" spans="1:4" ht="12.75">
      <c r="A88" s="2" t="s">
        <v>20</v>
      </c>
      <c r="B88" s="10" t="s">
        <v>88</v>
      </c>
      <c r="C88" s="2"/>
      <c r="D88" s="2"/>
    </row>
    <row r="89" spans="1:4" ht="12.75">
      <c r="A89" s="2" t="s">
        <v>17</v>
      </c>
      <c r="B89" s="10" t="s">
        <v>89</v>
      </c>
      <c r="C89" s="2"/>
      <c r="D89" s="2"/>
    </row>
    <row r="90" spans="1:4" ht="12.75">
      <c r="A90" s="2" t="s">
        <v>23</v>
      </c>
      <c r="B90" s="10" t="s">
        <v>82</v>
      </c>
      <c r="C90" s="2"/>
      <c r="D90" s="2"/>
    </row>
    <row r="91" spans="1:4" ht="12.75">
      <c r="A91" s="11" t="s">
        <v>16</v>
      </c>
      <c r="B91" s="10" t="s">
        <v>90</v>
      </c>
      <c r="C91" s="2"/>
      <c r="D91" s="2"/>
    </row>
    <row r="92" spans="1:4" ht="12.75">
      <c r="A92" s="12" t="s">
        <v>53</v>
      </c>
      <c r="B92" s="10" t="s">
        <v>91</v>
      </c>
      <c r="C92" s="2"/>
      <c r="D92" s="2"/>
    </row>
    <row r="93" spans="1:4" ht="12.75">
      <c r="A93" s="13" t="s">
        <v>24</v>
      </c>
      <c r="B93" s="10" t="s">
        <v>92</v>
      </c>
      <c r="C93" s="2"/>
      <c r="D93" s="2"/>
    </row>
    <row r="94" spans="1:4" ht="12.75">
      <c r="A94" s="13" t="s">
        <v>18</v>
      </c>
      <c r="B94" s="10" t="s">
        <v>93</v>
      </c>
      <c r="C94" s="2"/>
      <c r="D94" s="2"/>
    </row>
    <row r="95" spans="1:4" ht="12.75">
      <c r="A95" s="13"/>
      <c r="B95" s="10"/>
      <c r="C95" s="2"/>
      <c r="D95" s="2"/>
    </row>
    <row r="96" spans="1:4" ht="12.75">
      <c r="A96" s="14" t="s">
        <v>65</v>
      </c>
      <c r="B96" s="10" t="s">
        <v>95</v>
      </c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 t="s">
        <v>19</v>
      </c>
      <c r="B99" s="2"/>
      <c r="C99" s="2"/>
      <c r="D99" s="2"/>
    </row>
    <row r="103" spans="2:3" ht="12.75">
      <c r="B103" s="34"/>
      <c r="C103" s="34"/>
    </row>
  </sheetData>
  <sheetProtection/>
  <mergeCells count="5">
    <mergeCell ref="A71:D71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А. Богославская</cp:lastModifiedBy>
  <cp:lastPrinted>2020-07-09T05:28:36Z</cp:lastPrinted>
  <dcterms:created xsi:type="dcterms:W3CDTF">1996-10-08T23:32:33Z</dcterms:created>
  <dcterms:modified xsi:type="dcterms:W3CDTF">2020-07-09T07:02:39Z</dcterms:modified>
  <cp:category/>
  <cp:version/>
  <cp:contentType/>
  <cp:contentStatus/>
</cp:coreProperties>
</file>