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культура" sheetId="2" r:id="rId1"/>
    <sheet name="спорт" sheetId="3" r:id="rId2"/>
    <sheet name="мску" sheetId="4" r:id="rId3"/>
    <sheet name="образование" sheetId="5" r:id="rId4"/>
  </sheets>
  <calcPr calcId="124519"/>
</workbook>
</file>

<file path=xl/calcChain.xml><?xml version="1.0" encoding="utf-8"?>
<calcChain xmlns="http://schemas.openxmlformats.org/spreadsheetml/2006/main">
  <c r="J14" i="3"/>
  <c r="J10"/>
  <c r="J48" i="5"/>
  <c r="J70"/>
  <c r="J7" i="4"/>
  <c r="J8"/>
  <c r="J23" i="5"/>
  <c r="J66"/>
  <c r="J72"/>
  <c r="J67"/>
  <c r="J53"/>
  <c r="J51"/>
  <c r="J50"/>
  <c r="J36"/>
  <c r="J11"/>
  <c r="J80"/>
  <c r="J81"/>
  <c r="J82"/>
  <c r="J77"/>
  <c r="J76"/>
  <c r="J79"/>
  <c r="J13" i="3"/>
  <c r="J9"/>
  <c r="J83" i="5"/>
  <c r="J84"/>
  <c r="J78"/>
  <c r="J75"/>
  <c r="J74"/>
  <c r="J73"/>
  <c r="J68"/>
  <c r="J65"/>
  <c r="J64"/>
  <c r="J62"/>
  <c r="J61"/>
  <c r="J60"/>
  <c r="J59"/>
  <c r="J58"/>
  <c r="J57"/>
  <c r="J56"/>
  <c r="J55"/>
  <c r="J54"/>
  <c r="J49"/>
  <c r="J46"/>
  <c r="J45"/>
  <c r="J44"/>
  <c r="J43"/>
  <c r="J41"/>
  <c r="J40"/>
  <c r="J38"/>
  <c r="J34"/>
  <c r="J33"/>
  <c r="J32"/>
  <c r="J31"/>
  <c r="J30"/>
  <c r="J29"/>
  <c r="J28"/>
  <c r="J26"/>
  <c r="J25"/>
  <c r="J24"/>
  <c r="J21"/>
  <c r="J20"/>
  <c r="J19"/>
  <c r="J18"/>
  <c r="J17"/>
  <c r="J16"/>
  <c r="J15"/>
  <c r="J14"/>
  <c r="J13"/>
  <c r="J12" i="3"/>
  <c r="J11"/>
  <c r="J16"/>
  <c r="J6" i="4"/>
  <c r="J15" i="3"/>
</calcChain>
</file>

<file path=xl/sharedStrings.xml><?xml version="1.0" encoding="utf-8"?>
<sst xmlns="http://schemas.openxmlformats.org/spreadsheetml/2006/main" count="337" uniqueCount="211">
  <si>
    <t>Должность</t>
  </si>
  <si>
    <t xml:space="preserve">ФИО </t>
  </si>
  <si>
    <t>ОБРАЗОВАНИЕ</t>
  </si>
  <si>
    <t>ФОТ</t>
  </si>
  <si>
    <t>Кабацура Галина Васильевна</t>
  </si>
  <si>
    <t>Ерошкина Ирина Юрьевна</t>
  </si>
  <si>
    <t>Шиверновская Лариса Юрьевна</t>
  </si>
  <si>
    <t>Метелкина Марина Владимировна</t>
  </si>
  <si>
    <t>Шведюк Виталина Григорьевна</t>
  </si>
  <si>
    <t>Меньших Светлана Михайловна</t>
  </si>
  <si>
    <t>Коршун Елена Геннадьевна</t>
  </si>
  <si>
    <t>КУЛЬТУРА</t>
  </si>
  <si>
    <t>МБУ ДО "ДХШ"</t>
  </si>
  <si>
    <t>МБУ ДО "ДШИ г.Дивногорска"</t>
  </si>
  <si>
    <t xml:space="preserve">МБУК БМА </t>
  </si>
  <si>
    <t>МБУК ГДК "Энергетик"</t>
  </si>
  <si>
    <t>МБУК ДГМ</t>
  </si>
  <si>
    <t>МБУК ДХМ</t>
  </si>
  <si>
    <t>МБУК ЦБС г.Дивногорска</t>
  </si>
  <si>
    <t>Отдел культуры г.Дивногорска</t>
  </si>
  <si>
    <t>СПОРТ</t>
  </si>
  <si>
    <t>МАУ МЦ "Дивный"</t>
  </si>
  <si>
    <t>МФОАУ "Дельфин"</t>
  </si>
  <si>
    <t>Юшкова Надежда Юрьевна</t>
  </si>
  <si>
    <t>Клюкин Александр Ефимович</t>
  </si>
  <si>
    <t>Отдел спорта г.Дивногорска</t>
  </si>
  <si>
    <t>Калинин Николай Владимирович</t>
  </si>
  <si>
    <t>Кочанова Марина Александровна</t>
  </si>
  <si>
    <t>Павленко Галина Владимировна</t>
  </si>
  <si>
    <t>Вечеря Екатерина Владимировна</t>
  </si>
  <si>
    <t>Синицкая Анна Викторовна</t>
  </si>
  <si>
    <t>Чавдарь Татьяна Владимировна</t>
  </si>
  <si>
    <t>Ильина Наталья Викторовна</t>
  </si>
  <si>
    <t>Шошина Елена Васильевна</t>
  </si>
  <si>
    <t>Учреждение</t>
  </si>
  <si>
    <t>Заведующий д/с</t>
  </si>
  <si>
    <t xml:space="preserve">Заведующий д/с </t>
  </si>
  <si>
    <t>Путинцева Галина Александровна</t>
  </si>
  <si>
    <t>Васильева Светлана Дмитриевна</t>
  </si>
  <si>
    <t>Быстрова Татьяна Ильинична</t>
  </si>
  <si>
    <t>Рыжова Нонна Юрьевна</t>
  </si>
  <si>
    <t>Заорская Татьяна Ильинична</t>
  </si>
  <si>
    <t>Алтова Татьяна Анатольевна</t>
  </si>
  <si>
    <t>Макеич Оксана Александровна</t>
  </si>
  <si>
    <t>Мухина Тамара Викторовна</t>
  </si>
  <si>
    <t>Ехалова Елена Михайловна</t>
  </si>
  <si>
    <t>Дворецкая Вера Викторовна</t>
  </si>
  <si>
    <t>Директор</t>
  </si>
  <si>
    <t>Начальник</t>
  </si>
  <si>
    <t>Руководитель</t>
  </si>
  <si>
    <t>Зам.заведующей</t>
  </si>
  <si>
    <t xml:space="preserve">Зам.заведующей </t>
  </si>
  <si>
    <t>Зам.заведующей по ВОР</t>
  </si>
  <si>
    <t>Зам.заведующей по АХЧ</t>
  </si>
  <si>
    <t>Зам.директора по АХР</t>
  </si>
  <si>
    <t>Зам.директора по УВР</t>
  </si>
  <si>
    <t>Аблашева Татьяна Владимировна</t>
  </si>
  <si>
    <t>Федоров Игорь Геннадьевич</t>
  </si>
  <si>
    <t>Ермолович Наталья Витальевна</t>
  </si>
  <si>
    <t>Григорьева Нина Васильевна</t>
  </si>
  <si>
    <t>Гл.бухгалтер</t>
  </si>
  <si>
    <t>Шмидт Лариса Юрьевна</t>
  </si>
  <si>
    <t>Кошкина</t>
  </si>
  <si>
    <t>Ковгер Ирина Николаевна</t>
  </si>
  <si>
    <t>Ирина Анатольевна</t>
  </si>
  <si>
    <t>Пушилова Ольга Викторовна</t>
  </si>
  <si>
    <t>Зубехина Эвелина Юрьевна</t>
  </si>
  <si>
    <t>Кириллова Оксана Ивановна</t>
  </si>
  <si>
    <t>Ольбик Галия Гаязовна</t>
  </si>
  <si>
    <t>Ланина Татьяна Арсентьевна</t>
  </si>
  <si>
    <t>Мошкина Ирина Александровна</t>
  </si>
  <si>
    <t>Кудряшова Юлия Александровна</t>
  </si>
  <si>
    <t>Дворецкий Михаил Иванович</t>
  </si>
  <si>
    <t>Шевцова Валентина Николаевна</t>
  </si>
  <si>
    <t>Крылова Татьяна Юрьевна</t>
  </si>
  <si>
    <t>Хотько Ольга Викторовна</t>
  </si>
  <si>
    <t>Килих Галина Павлова</t>
  </si>
  <si>
    <t>Попова Татьяна Николаевна</t>
  </si>
  <si>
    <t>Иванова Елена Владимировна</t>
  </si>
  <si>
    <t>Логванова Татьяна Витальевна</t>
  </si>
  <si>
    <t>Смык Валентина Степановна</t>
  </si>
  <si>
    <t>Зайцева Ольга Александровна</t>
  </si>
  <si>
    <t>Осанина Екатерина Николаевна</t>
  </si>
  <si>
    <t>Кустова Любовь Владимировна</t>
  </si>
  <si>
    <t>Иванова Ольга Алексеевна</t>
  </si>
  <si>
    <t>Можарина Ирина Викторовна</t>
  </si>
  <si>
    <t>Мусухина Анна Владимировна</t>
  </si>
  <si>
    <t>-</t>
  </si>
  <si>
    <t>Батурина Людмила Сергеевна</t>
  </si>
  <si>
    <t>Портнягина Оксана Геннадьевна</t>
  </si>
  <si>
    <t>Агапова Марина Александровна</t>
  </si>
  <si>
    <t>Чапыгина Снежана Игоревна</t>
  </si>
  <si>
    <t>Зам.директора по АХЧ</t>
  </si>
  <si>
    <t xml:space="preserve"> </t>
  </si>
  <si>
    <t>Тихонова Зоя Вячеславовна</t>
  </si>
  <si>
    <t>Байкалова Ольга Ивановна</t>
  </si>
  <si>
    <t>Сергеев Константин Викторович</t>
  </si>
  <si>
    <t>Межведомственное специализированное казенное учреждение по ведению бухгалтерского учета "Межведомственная централизованная бухгалтерия"</t>
  </si>
  <si>
    <t>Абдулхаева Виктория Сергеевна</t>
  </si>
  <si>
    <t>с учетом совмещения</t>
  </si>
  <si>
    <t>по 14.05.2017</t>
  </si>
  <si>
    <t>Замиститель директора по АХЧ</t>
  </si>
  <si>
    <t>исп. Кузьменкова Н.В. 3-79-43</t>
  </si>
  <si>
    <t>Гасюль Сергей Валерьевич</t>
  </si>
  <si>
    <t>Виноградова Вера Николаевна</t>
  </si>
  <si>
    <t>Павленко Галина Алексеевна</t>
  </si>
  <si>
    <t>Короб Ирина Петровна</t>
  </si>
  <si>
    <t>Богданова Татьяна Александровна</t>
  </si>
  <si>
    <t>Куракова Наталья Вячеславовна</t>
  </si>
  <si>
    <t>Сливина Надежда Дмитриевна</t>
  </si>
  <si>
    <t>Чесалина Татьяна Викторовна</t>
  </si>
  <si>
    <t>Муниципальное казенное учреждение "Центр обеспечения деятельности  учреждений культуры"</t>
  </si>
  <si>
    <t>Зам.директора по основной деятельности</t>
  </si>
  <si>
    <t>Заместитель директора по учебной работе</t>
  </si>
  <si>
    <t xml:space="preserve">Заместитель директора </t>
  </si>
  <si>
    <t>Заместитель директора по культурно -массовой деятельности</t>
  </si>
  <si>
    <t>Кузьменкова Н.В. 3-79-43</t>
  </si>
  <si>
    <t>Занимаемая должность</t>
  </si>
  <si>
    <t>Среднемесячная заработная плата (руб)</t>
  </si>
  <si>
    <t xml:space="preserve">Среднемесячная заработная плата (руб)        </t>
  </si>
  <si>
    <t>Заместитель руководителя</t>
  </si>
  <si>
    <t>Заместитель директора по УВР</t>
  </si>
  <si>
    <t xml:space="preserve">Среднемесячная заработная плата (руб)          </t>
  </si>
  <si>
    <t xml:space="preserve">Среднемесячная заработная плата (руб)         </t>
  </si>
  <si>
    <t>Примечание</t>
  </si>
  <si>
    <t>муниципальное бюджетное дошкольное образовательное учреждение детский сад № 4, III категория</t>
  </si>
  <si>
    <t>муниципальное бюджетное дошкольное образовательное учреждение детский сад № 5, III категория</t>
  </si>
  <si>
    <t>муниципальное бюджетное дошкольное образовательное учреждение детский сад № 7 комбинированного вида</t>
  </si>
  <si>
    <t>муниципальное бюджетное дошкольное образовательное учреждение детский сад № 8</t>
  </si>
  <si>
    <t>муниципальное бюджетное дошкольное образовательное учреждение детский сад № 9 комбинированного вида, II (вторая) категория</t>
  </si>
  <si>
    <t>муниципальное бюджетное дошкольное образовательное учреждение детский сад № 10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</si>
  <si>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№12</t>
  </si>
  <si>
    <t>муниципальное бюджетное дошкольное образовательное учреждение детский сад № 13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</si>
  <si>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14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</si>
  <si>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муниципальное бюджетное дошкольное образовательное учреждение детский сад № 15 общеразвивающего вида с приотритетным осуществлением деятельности по одному из направлений развития детей (художественно-эстетическое), II (вторая) категория</t>
  </si>
  <si>
    <t>муниципальное автономное дошкольное образовательное учреждение детский сад № 17</t>
  </si>
  <si>
    <t>муниципальное бюджетное дошкольное образовательное учреждение детский сад № 18 общеразвивающего вида с приотритетным осуществлением деятельности по одному из направлений развития детей (познавательно-речевого), II (вторая) категория</t>
  </si>
  <si>
    <t>0,5 ст с учетом совмещения</t>
  </si>
  <si>
    <t>муниципальное бюджетное общеобразовательное учреждение "Средняя общеобразовательная школа №2 им. Ю.А. Гагарина" г. Дивногорска</t>
  </si>
  <si>
    <t>Авдеенко Зинаида Александровна</t>
  </si>
  <si>
    <t>муниципальное бюджетное общеобразовательное учреждение средняя общеобразовательная школа № 4</t>
  </si>
  <si>
    <t>Федосеева Жаннета Валерьевна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</si>
  <si>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</si>
  <si>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</si>
  <si>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средняя общеобразовательная школа № 9</t>
  </si>
  <si>
    <t>Муниципальное казенное общеобразовательное учреждение Открытая (сменная) общеобразовательная школа № 1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</si>
  <si>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</si>
  <si>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казенное учреждение "Городской информационно-методический центр" в системе образования города Дивногорска</t>
  </si>
  <si>
    <t>Отдел образования</t>
  </si>
  <si>
    <t>Мажарина Надежда Васильевна</t>
  </si>
  <si>
    <t>муниципальное бюджетное образовательное учреждение дополнительного образования "Детская эколого-биологическая станция"</t>
  </si>
  <si>
    <t>Чечулин Максим Сергеевич</t>
  </si>
  <si>
    <t xml:space="preserve">Старший инструктор-методист </t>
  </si>
  <si>
    <t xml:space="preserve">инструктор-методист </t>
  </si>
  <si>
    <t>инструктор по спорту</t>
  </si>
  <si>
    <t>Артишевская Екатерина Вадимовна</t>
  </si>
  <si>
    <t>по 22.05.2018</t>
  </si>
  <si>
    <t>с 23.05.2018</t>
  </si>
  <si>
    <t>Дводненко Евгения Алексеевна</t>
  </si>
  <si>
    <t>по 31.08.2018</t>
  </si>
  <si>
    <t>с 01.09.2018</t>
  </si>
  <si>
    <t>Панфилова Анна Анатольевна</t>
  </si>
  <si>
    <t>с учетом совмещения по 31.08.2018</t>
  </si>
  <si>
    <t>с учетом совмещения по 31,08,2018</t>
  </si>
  <si>
    <t xml:space="preserve"> Зам.заведующей</t>
  </si>
  <si>
    <t>0,5 ставки</t>
  </si>
  <si>
    <t>Кириллова Анна Ивановна</t>
  </si>
  <si>
    <t>Косырева Наталия Анатольевна</t>
  </si>
  <si>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2018 год</t>
  </si>
  <si>
    <t>с 24.04.18</t>
  </si>
  <si>
    <t>Агафонов Вячеслав Юрьевич</t>
  </si>
  <si>
    <t>с 14.06.18</t>
  </si>
  <si>
    <t>Заместитель директора по АХЧ</t>
  </si>
  <si>
    <t>Аникьева Анастасия Валерьевна</t>
  </si>
  <si>
    <t>с 21.05.18</t>
  </si>
  <si>
    <t>Бондарева Татьяна Николаевна</t>
  </si>
  <si>
    <t>с 08.10.18</t>
  </si>
  <si>
    <t>Зам.директора</t>
  </si>
  <si>
    <t>Шляпина Наталья Владимировна</t>
  </si>
  <si>
    <t>Фролова Елена Владимировна</t>
  </si>
  <si>
    <t>с 03.12.2018 г</t>
  </si>
  <si>
    <t xml:space="preserve">с учетом совмещения </t>
  </si>
  <si>
    <t>Чесалин Сергей Юрьевич</t>
  </si>
  <si>
    <t>Смолина Екатерина Александровна</t>
  </si>
  <si>
    <t>Дик Наталья Валерьевна</t>
  </si>
  <si>
    <t>Косенко Ольга Владимировна</t>
  </si>
  <si>
    <t>Пластинина Людмила Георгиевна</t>
  </si>
  <si>
    <t>с 01.09.2018г</t>
  </si>
  <si>
    <t>Полежаев Александр Викторович</t>
  </si>
  <si>
    <t>с 02.10.2018г</t>
  </si>
  <si>
    <t>с 21.08.2018г</t>
  </si>
  <si>
    <t>до 30.09.2018</t>
  </si>
  <si>
    <t>с 01.03.2018</t>
  </si>
  <si>
    <t>МБУ "СШ г.Дивногорска"</t>
  </si>
  <si>
    <t>Пугач Людмила Николаевна</t>
  </si>
  <si>
    <t>до 31.08.2018г.</t>
  </si>
  <si>
    <t>Сергеева Надежда Васильевна</t>
  </si>
  <si>
    <t>до 29.05.2018</t>
  </si>
  <si>
    <t>с 30.05.2018</t>
  </si>
  <si>
    <t>Мицкевич Валерий Васильевич</t>
  </si>
  <si>
    <t>до 20.07.2018г</t>
  </si>
  <si>
    <t>до 01.10.2018г</t>
  </si>
  <si>
    <t>Кирилина Ирина Владимировна</t>
  </si>
  <si>
    <t>до 09.07.2018г.</t>
  </si>
  <si>
    <t>с 01.09.2018г.</t>
  </si>
  <si>
    <t>Зарубин Иван Александрович</t>
  </si>
  <si>
    <t>до 26.10.2018г.</t>
  </si>
  <si>
    <t>Калюжнова Галина Викторовна</t>
  </si>
  <si>
    <t>до 18.06.2018г.</t>
  </si>
  <si>
    <t>Макарова Наталья Владимировна</t>
  </si>
  <si>
    <t>по 23.04.18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</si>
</sst>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4" fillId="0" borderId="0" xfId="0" applyFont="1" applyBorder="1"/>
    <xf numFmtId="0" fontId="2" fillId="0" borderId="5" xfId="0" applyFont="1" applyBorder="1"/>
    <xf numFmtId="0" fontId="3" fillId="0" borderId="4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4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14" fontId="0" fillId="0" borderId="0" xfId="0" applyNumberFormat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5" xfId="0" applyNumberFormat="1" applyBorder="1"/>
    <xf numFmtId="0" fontId="0" fillId="0" borderId="4" xfId="0" applyFill="1" applyBorder="1"/>
    <xf numFmtId="0" fontId="0" fillId="0" borderId="5" xfId="0" applyFill="1" applyBorder="1"/>
    <xf numFmtId="0" fontId="0" fillId="0" borderId="16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5" xfId="0" applyBorder="1" applyAlignment="1">
      <alignment wrapText="1"/>
    </xf>
    <xf numFmtId="2" fontId="0" fillId="0" borderId="11" xfId="0" applyNumberFormat="1" applyBorder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" fontId="0" fillId="0" borderId="8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9" xfId="0" applyNumberFormat="1" applyBorder="1"/>
    <xf numFmtId="0" fontId="0" fillId="0" borderId="8" xfId="0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/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3" xfId="0" applyBorder="1" applyAlignment="1">
      <alignment horizontal="right"/>
    </xf>
    <xf numFmtId="0" fontId="5" fillId="0" borderId="0" xfId="0" applyFont="1"/>
    <xf numFmtId="0" fontId="0" fillId="0" borderId="18" xfId="0" applyBorder="1" applyAlignment="1">
      <alignment wrapText="1"/>
    </xf>
    <xf numFmtId="0" fontId="0" fillId="0" borderId="27" xfId="0" applyBorder="1"/>
    <xf numFmtId="0" fontId="0" fillId="0" borderId="26" xfId="0" applyBorder="1"/>
    <xf numFmtId="0" fontId="0" fillId="0" borderId="23" xfId="0" applyBorder="1"/>
    <xf numFmtId="0" fontId="0" fillId="0" borderId="27" xfId="0" applyFill="1" applyBorder="1"/>
    <xf numFmtId="2" fontId="0" fillId="0" borderId="24" xfId="0" applyNumberFormat="1" applyBorder="1"/>
    <xf numFmtId="2" fontId="0" fillId="0" borderId="28" xfId="0" applyNumberFormat="1" applyBorder="1"/>
    <xf numFmtId="2" fontId="0" fillId="0" borderId="25" xfId="0" applyNumberFormat="1" applyBorder="1"/>
    <xf numFmtId="0" fontId="0" fillId="0" borderId="29" xfId="0" applyBorder="1"/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2" fontId="0" fillId="0" borderId="22" xfId="0" applyNumberFormat="1" applyBorder="1" applyAlignment="1">
      <alignment vertical="top"/>
    </xf>
    <xf numFmtId="0" fontId="0" fillId="0" borderId="22" xfId="0" applyBorder="1" applyAlignment="1">
      <alignment wrapText="1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2" fontId="0" fillId="0" borderId="32" xfId="0" applyNumberFormat="1" applyBorder="1"/>
    <xf numFmtId="0" fontId="0" fillId="0" borderId="10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0" xfId="0" applyFill="1" applyBorder="1"/>
    <xf numFmtId="0" fontId="0" fillId="0" borderId="12" xfId="0" applyBorder="1" applyAlignment="1">
      <alignment horizontal="center"/>
    </xf>
    <xf numFmtId="0" fontId="0" fillId="0" borderId="29" xfId="0" applyFill="1" applyBorder="1"/>
    <xf numFmtId="0" fontId="0" fillId="0" borderId="33" xfId="0" applyBorder="1"/>
    <xf numFmtId="0" fontId="0" fillId="0" borderId="34" xfId="0" applyBorder="1"/>
    <xf numFmtId="0" fontId="0" fillId="0" borderId="33" xfId="0" applyFill="1" applyBorder="1"/>
    <xf numFmtId="2" fontId="0" fillId="0" borderId="34" xfId="0" applyNumberFormat="1" applyBorder="1"/>
    <xf numFmtId="0" fontId="0" fillId="0" borderId="8" xfId="0" applyBorder="1" applyAlignment="1">
      <alignment horizontal="center"/>
    </xf>
    <xf numFmtId="0" fontId="0" fillId="0" borderId="31" xfId="0" applyFill="1" applyBorder="1"/>
    <xf numFmtId="0" fontId="0" fillId="0" borderId="20" xfId="0" applyFill="1" applyBorder="1"/>
    <xf numFmtId="0" fontId="0" fillId="0" borderId="21" xfId="0" applyFill="1" applyBorder="1"/>
    <xf numFmtId="2" fontId="0" fillId="0" borderId="22" xfId="0" applyNumberFormat="1" applyBorder="1"/>
    <xf numFmtId="0" fontId="0" fillId="0" borderId="35" xfId="0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2" fontId="0" fillId="0" borderId="22" xfId="0" applyNumberFormat="1" applyBorder="1" applyAlignment="1"/>
    <xf numFmtId="0" fontId="0" fillId="0" borderId="2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0" fontId="0" fillId="0" borderId="36" xfId="0" applyBorder="1"/>
    <xf numFmtId="0" fontId="0" fillId="0" borderId="37" xfId="0" applyBorder="1"/>
    <xf numFmtId="0" fontId="0" fillId="0" borderId="36" xfId="0" applyBorder="1" applyAlignment="1">
      <alignment vertical="top"/>
    </xf>
    <xf numFmtId="2" fontId="0" fillId="0" borderId="37" xfId="0" applyNumberFormat="1" applyBorder="1" applyAlignment="1">
      <alignment vertical="top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/>
    <xf numFmtId="2" fontId="0" fillId="0" borderId="12" xfId="0" applyNumberFormat="1" applyBorder="1"/>
    <xf numFmtId="2" fontId="0" fillId="0" borderId="8" xfId="0" applyNumberFormat="1" applyBorder="1"/>
    <xf numFmtId="2" fontId="0" fillId="0" borderId="14" xfId="0" applyNumberFormat="1" applyBorder="1" applyAlignment="1">
      <alignment vertical="top"/>
    </xf>
    <xf numFmtId="0" fontId="0" fillId="0" borderId="8" xfId="0" applyFill="1" applyBorder="1"/>
    <xf numFmtId="0" fontId="0" fillId="0" borderId="14" xfId="0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35" xfId="0" applyBorder="1"/>
    <xf numFmtId="0" fontId="0" fillId="0" borderId="0" xfId="0" applyFill="1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30" xfId="0" applyBorder="1" applyAlignment="1">
      <alignment vertical="top"/>
    </xf>
    <xf numFmtId="2" fontId="0" fillId="0" borderId="32" xfId="0" applyNumberFormat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8" xfId="0" applyFont="1" applyBorder="1"/>
    <xf numFmtId="0" fontId="9" fillId="0" borderId="19" xfId="0" applyFont="1" applyBorder="1"/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2" fontId="0" fillId="0" borderId="31" xfId="0" applyNumberFormat="1" applyBorder="1"/>
    <xf numFmtId="0" fontId="0" fillId="0" borderId="12" xfId="0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Fill="1" applyAlignment="1"/>
    <xf numFmtId="0" fontId="0" fillId="0" borderId="3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/>
    <xf numFmtId="0" fontId="9" fillId="0" borderId="19" xfId="0" applyFont="1" applyBorder="1" applyAlignment="1">
      <alignment wrapText="1"/>
    </xf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9" fillId="0" borderId="20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39" xfId="0" applyFont="1" applyBorder="1" applyAlignment="1">
      <alignment vertical="top" wrapText="1"/>
    </xf>
    <xf numFmtId="0" fontId="9" fillId="0" borderId="27" xfId="0" applyFont="1" applyBorder="1"/>
    <xf numFmtId="0" fontId="9" fillId="0" borderId="23" xfId="0" applyFont="1" applyBorder="1"/>
    <xf numFmtId="0" fontId="9" fillId="0" borderId="40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38" xfId="0" applyFont="1" applyBorder="1"/>
    <xf numFmtId="0" fontId="9" fillId="0" borderId="10" xfId="0" applyFont="1" applyBorder="1"/>
    <xf numFmtId="0" fontId="9" fillId="0" borderId="11" xfId="0" applyFont="1" applyBorder="1"/>
    <xf numFmtId="0" fontId="1" fillId="0" borderId="0" xfId="0" applyFont="1" applyAlignment="1">
      <alignment horizontal="center" wrapText="1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9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15" xfId="0" applyBorder="1" applyAlignment="1"/>
    <xf numFmtId="0" fontId="0" fillId="0" borderId="16" xfId="0" applyBorder="1" applyAlignment="1"/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0" fillId="0" borderId="23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8" xfId="0" applyBorder="1" applyAlignment="1"/>
    <xf numFmtId="0" fontId="0" fillId="0" borderId="1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opLeftCell="A4" workbookViewId="0">
      <selection activeCell="S24" sqref="S24"/>
    </sheetView>
  </sheetViews>
  <sheetFormatPr defaultRowHeight="15"/>
  <cols>
    <col min="1" max="1" width="3.140625" customWidth="1"/>
    <col min="2" max="2" width="30" customWidth="1"/>
    <col min="3" max="3" width="2" customWidth="1"/>
    <col min="4" max="4" width="5.140625" hidden="1" customWidth="1"/>
    <col min="5" max="5" width="26.42578125" customWidth="1"/>
    <col min="8" max="8" width="16.42578125" customWidth="1"/>
    <col min="9" max="9" width="22.42578125" customWidth="1"/>
    <col min="10" max="10" width="0.28515625" customWidth="1"/>
    <col min="11" max="11" width="4.140625" customWidth="1"/>
    <col min="12" max="12" width="12.140625" customWidth="1"/>
    <col min="14" max="14" width="13.140625" customWidth="1"/>
  </cols>
  <sheetData>
    <row r="2" spans="2:12" ht="56.25" customHeight="1">
      <c r="B2" s="150" t="s">
        <v>168</v>
      </c>
      <c r="C2" s="150"/>
      <c r="D2" s="150"/>
      <c r="E2" s="150"/>
      <c r="F2" s="150"/>
      <c r="G2" s="150"/>
      <c r="H2" s="150"/>
      <c r="I2" s="150"/>
    </row>
    <row r="3" spans="2:12" ht="15.75" thickBot="1"/>
    <row r="4" spans="2:12">
      <c r="B4" s="154" t="s">
        <v>34</v>
      </c>
      <c r="C4" s="155"/>
      <c r="D4" s="164"/>
      <c r="E4" s="136"/>
      <c r="F4" s="154" t="s">
        <v>1</v>
      </c>
      <c r="G4" s="155"/>
      <c r="H4" s="156"/>
      <c r="I4" s="160" t="s">
        <v>118</v>
      </c>
      <c r="J4" s="161"/>
    </row>
    <row r="5" spans="2:12" ht="57" customHeight="1" thickBot="1">
      <c r="B5" s="157"/>
      <c r="C5" s="158"/>
      <c r="D5" s="165"/>
      <c r="E5" s="137" t="s">
        <v>117</v>
      </c>
      <c r="F5" s="157"/>
      <c r="G5" s="158"/>
      <c r="H5" s="159"/>
      <c r="I5" s="162"/>
      <c r="J5" s="163"/>
    </row>
    <row r="6" spans="2:12">
      <c r="B6" s="2"/>
      <c r="C6" s="3"/>
      <c r="D6" s="4"/>
      <c r="E6" s="4"/>
      <c r="F6" s="2"/>
      <c r="G6" s="3"/>
      <c r="H6" s="4"/>
      <c r="I6" s="4"/>
    </row>
    <row r="7" spans="2:12" ht="18.75" customHeight="1">
      <c r="B7" s="7" t="s">
        <v>11</v>
      </c>
      <c r="C7" s="8"/>
      <c r="D7" s="13"/>
      <c r="E7" s="9"/>
      <c r="F7" s="5"/>
      <c r="G7" s="1"/>
      <c r="H7" s="6"/>
      <c r="I7" s="6"/>
    </row>
    <row r="8" spans="2:12" ht="19.5" customHeight="1">
      <c r="B8" s="138" t="s">
        <v>12</v>
      </c>
      <c r="C8" s="1"/>
      <c r="D8" s="6"/>
      <c r="E8" s="6" t="s">
        <v>47</v>
      </c>
      <c r="F8" s="166" t="s">
        <v>209</v>
      </c>
      <c r="G8" s="167"/>
      <c r="H8" s="168"/>
      <c r="I8" s="6">
        <v>23520.55</v>
      </c>
      <c r="L8" t="s">
        <v>210</v>
      </c>
    </row>
    <row r="9" spans="2:12">
      <c r="B9" s="138"/>
      <c r="C9" s="11"/>
      <c r="D9" s="31"/>
      <c r="E9" s="31" t="s">
        <v>47</v>
      </c>
      <c r="F9" s="5" t="s">
        <v>106</v>
      </c>
      <c r="G9" s="1"/>
      <c r="H9" s="6"/>
      <c r="I9" s="6">
        <v>29242.48</v>
      </c>
      <c r="L9" t="s">
        <v>169</v>
      </c>
    </row>
    <row r="10" spans="2:12" ht="30">
      <c r="B10" s="30"/>
      <c r="C10" s="11"/>
      <c r="D10" s="11"/>
      <c r="E10" s="31" t="s">
        <v>113</v>
      </c>
      <c r="F10" s="1" t="s">
        <v>170</v>
      </c>
      <c r="G10" s="1"/>
      <c r="H10" s="6"/>
      <c r="I10" s="6">
        <v>19919.560000000001</v>
      </c>
      <c r="L10" t="s">
        <v>171</v>
      </c>
    </row>
    <row r="11" spans="2:12" ht="37.5" customHeight="1" thickBot="1">
      <c r="B11" s="23"/>
      <c r="C11" s="24"/>
      <c r="D11" s="146"/>
      <c r="E11" s="147" t="s">
        <v>113</v>
      </c>
      <c r="F11" s="169" t="s">
        <v>106</v>
      </c>
      <c r="G11" s="170"/>
      <c r="H11" s="171"/>
      <c r="I11" s="17">
        <v>24615.74</v>
      </c>
      <c r="L11" t="s">
        <v>210</v>
      </c>
    </row>
    <row r="12" spans="2:12" ht="33" customHeight="1">
      <c r="B12" s="138" t="s">
        <v>13</v>
      </c>
      <c r="C12" s="11"/>
      <c r="D12" s="31"/>
      <c r="E12" s="31" t="s">
        <v>47</v>
      </c>
      <c r="F12" s="5" t="s">
        <v>28</v>
      </c>
      <c r="G12" s="1"/>
      <c r="H12" s="6"/>
      <c r="I12" s="6">
        <v>56124.76</v>
      </c>
    </row>
    <row r="13" spans="2:12" ht="30">
      <c r="B13" s="30"/>
      <c r="C13" s="11"/>
      <c r="D13" s="11"/>
      <c r="E13" s="31" t="s">
        <v>113</v>
      </c>
      <c r="F13" s="12" t="s">
        <v>91</v>
      </c>
      <c r="G13" s="1"/>
      <c r="H13" s="6"/>
      <c r="I13" s="6">
        <v>36908.769999999997</v>
      </c>
    </row>
    <row r="14" spans="2:12" ht="1.5" customHeight="1">
      <c r="B14" s="30"/>
      <c r="C14" s="11"/>
      <c r="D14" s="11"/>
      <c r="E14" s="31"/>
      <c r="F14" s="12"/>
      <c r="G14" s="1"/>
      <c r="H14" s="6"/>
      <c r="I14" s="6"/>
    </row>
    <row r="15" spans="2:12" ht="30.75" thickBot="1">
      <c r="B15" s="23"/>
      <c r="C15" s="24"/>
      <c r="D15" s="24"/>
      <c r="E15" s="25" t="s">
        <v>172</v>
      </c>
      <c r="F15" s="16" t="s">
        <v>173</v>
      </c>
      <c r="G15" s="16"/>
      <c r="H15" s="17"/>
      <c r="I15" s="17">
        <v>21272.29</v>
      </c>
      <c r="L15" t="s">
        <v>174</v>
      </c>
    </row>
    <row r="16" spans="2:12">
      <c r="B16" s="139" t="s">
        <v>14</v>
      </c>
      <c r="C16" s="11"/>
      <c r="D16" s="11"/>
      <c r="E16" s="31" t="s">
        <v>47</v>
      </c>
      <c r="F16" s="1" t="s">
        <v>104</v>
      </c>
      <c r="G16" s="1"/>
      <c r="H16" s="6"/>
      <c r="I16" s="54">
        <v>40905.440000000002</v>
      </c>
    </row>
    <row r="17" spans="2:12">
      <c r="B17" s="30"/>
      <c r="C17" s="11"/>
      <c r="D17" s="11"/>
      <c r="E17" s="31"/>
      <c r="F17" s="1"/>
      <c r="G17" s="1"/>
      <c r="H17" s="6"/>
      <c r="I17" s="52"/>
    </row>
    <row r="18" spans="2:12" ht="15.75" thickBot="1">
      <c r="B18" s="23"/>
      <c r="C18" s="24"/>
      <c r="D18" s="25"/>
      <c r="E18" s="25" t="s">
        <v>114</v>
      </c>
      <c r="F18" s="15" t="s">
        <v>105</v>
      </c>
      <c r="G18" s="16"/>
      <c r="H18" s="17"/>
      <c r="I18" s="53">
        <v>42456.69</v>
      </c>
    </row>
    <row r="19" spans="2:12">
      <c r="B19" s="138" t="s">
        <v>15</v>
      </c>
      <c r="C19" s="11"/>
      <c r="D19" s="31"/>
      <c r="E19" s="31" t="s">
        <v>47</v>
      </c>
      <c r="F19" s="5" t="s">
        <v>29</v>
      </c>
      <c r="G19" s="1"/>
      <c r="H19" s="6"/>
      <c r="I19" s="52">
        <v>52416.68</v>
      </c>
    </row>
    <row r="20" spans="2:12" ht="30" customHeight="1">
      <c r="B20" s="30"/>
      <c r="C20" s="11"/>
      <c r="D20" s="11"/>
      <c r="E20" s="31" t="s">
        <v>114</v>
      </c>
      <c r="F20" s="151" t="s">
        <v>107</v>
      </c>
      <c r="G20" s="152"/>
      <c r="H20" s="153"/>
      <c r="I20" s="52">
        <v>40509.599999999999</v>
      </c>
    </row>
    <row r="21" spans="2:12" ht="45">
      <c r="B21" s="30"/>
      <c r="C21" s="11"/>
      <c r="D21" s="11"/>
      <c r="E21" s="31" t="s">
        <v>115</v>
      </c>
      <c r="F21" s="1" t="s">
        <v>175</v>
      </c>
      <c r="G21" s="1"/>
      <c r="H21" s="6"/>
      <c r="I21" s="52">
        <v>36595.69</v>
      </c>
      <c r="L21" t="s">
        <v>176</v>
      </c>
    </row>
    <row r="22" spans="2:12" ht="2.25" customHeight="1">
      <c r="B22" s="30"/>
      <c r="C22" s="11"/>
      <c r="D22" s="11"/>
      <c r="E22" s="31"/>
      <c r="F22" s="1"/>
      <c r="G22" s="1"/>
      <c r="H22" s="6"/>
      <c r="I22" s="52"/>
    </row>
    <row r="23" spans="2:12" ht="15.75" thickBot="1">
      <c r="B23" s="23"/>
      <c r="C23" s="121"/>
      <c r="D23" s="24"/>
      <c r="E23" s="122"/>
      <c r="F23" s="16"/>
      <c r="G23" s="16"/>
      <c r="H23" s="17"/>
      <c r="I23" s="53"/>
    </row>
    <row r="24" spans="2:12" ht="15.75" thickBot="1">
      <c r="B24" s="140" t="s">
        <v>16</v>
      </c>
      <c r="C24" s="37"/>
      <c r="D24" s="37"/>
      <c r="E24" s="35" t="s">
        <v>47</v>
      </c>
      <c r="F24" s="26" t="s">
        <v>30</v>
      </c>
      <c r="G24" s="26"/>
      <c r="H24" s="27"/>
      <c r="I24" s="27">
        <v>35082.400000000001</v>
      </c>
    </row>
    <row r="25" spans="2:12" ht="15.75" thickBot="1">
      <c r="B25" s="140" t="s">
        <v>17</v>
      </c>
      <c r="C25" s="121"/>
      <c r="D25" s="122"/>
      <c r="E25" s="122" t="s">
        <v>47</v>
      </c>
      <c r="F25" s="28" t="s">
        <v>31</v>
      </c>
      <c r="G25" s="26"/>
      <c r="H25" s="27"/>
      <c r="I25" s="27">
        <v>39525.9</v>
      </c>
    </row>
    <row r="26" spans="2:12">
      <c r="B26" s="138" t="s">
        <v>18</v>
      </c>
      <c r="C26" s="11"/>
      <c r="D26" s="31"/>
      <c r="E26" s="31" t="s">
        <v>47</v>
      </c>
      <c r="F26" s="5" t="s">
        <v>32</v>
      </c>
      <c r="G26" s="1"/>
      <c r="H26" s="6"/>
      <c r="I26" s="6">
        <v>47369.78</v>
      </c>
    </row>
    <row r="27" spans="2:12" ht="30">
      <c r="B27" s="30"/>
      <c r="C27" s="11"/>
      <c r="D27" s="31"/>
      <c r="E27" s="36" t="s">
        <v>112</v>
      </c>
      <c r="F27" s="33" t="s">
        <v>108</v>
      </c>
      <c r="G27" s="1"/>
      <c r="H27" s="6"/>
      <c r="I27" s="34">
        <v>32395.03</v>
      </c>
    </row>
    <row r="28" spans="2:12">
      <c r="B28" s="30"/>
      <c r="C28" s="11"/>
      <c r="D28" s="11"/>
      <c r="E28" s="31"/>
      <c r="F28" s="1"/>
      <c r="G28" s="1"/>
      <c r="H28" s="6"/>
      <c r="I28" s="52"/>
    </row>
    <row r="29" spans="2:12" ht="1.5" customHeight="1" thickBot="1">
      <c r="B29" s="23"/>
      <c r="C29" s="24"/>
      <c r="D29" s="24"/>
      <c r="E29" s="25"/>
      <c r="F29" s="16"/>
      <c r="G29" s="16"/>
      <c r="H29" s="17"/>
      <c r="I29" s="17"/>
    </row>
    <row r="30" spans="2:12" ht="30.75" thickBot="1">
      <c r="B30" s="141" t="s">
        <v>19</v>
      </c>
      <c r="C30" s="24"/>
      <c r="D30" s="25"/>
      <c r="E30" s="25" t="s">
        <v>48</v>
      </c>
      <c r="F30" s="15" t="s">
        <v>33</v>
      </c>
      <c r="G30" s="16"/>
      <c r="H30" s="17"/>
      <c r="I30" s="17">
        <v>45506.06</v>
      </c>
    </row>
    <row r="31" spans="2:12" ht="60">
      <c r="B31" s="138" t="s">
        <v>111</v>
      </c>
      <c r="C31" s="11"/>
      <c r="D31" s="31"/>
      <c r="E31" s="31" t="s">
        <v>47</v>
      </c>
      <c r="F31" s="5" t="s">
        <v>109</v>
      </c>
      <c r="G31" s="1"/>
      <c r="H31" s="6"/>
      <c r="I31" s="52">
        <v>37756.080000000002</v>
      </c>
    </row>
    <row r="32" spans="2:12" ht="35.25" customHeight="1" thickBot="1">
      <c r="B32" s="15"/>
      <c r="C32" s="16"/>
      <c r="D32" s="17"/>
      <c r="E32" s="25" t="s">
        <v>177</v>
      </c>
      <c r="F32" s="15" t="s">
        <v>178</v>
      </c>
      <c r="G32" s="16"/>
      <c r="H32" s="17"/>
      <c r="I32" s="38">
        <v>34276</v>
      </c>
    </row>
    <row r="35" spans="2:2">
      <c r="B35" s="55" t="s">
        <v>116</v>
      </c>
    </row>
  </sheetData>
  <mergeCells count="7">
    <mergeCell ref="B2:I2"/>
    <mergeCell ref="F20:H20"/>
    <mergeCell ref="F4:H5"/>
    <mergeCell ref="I4:J5"/>
    <mergeCell ref="B4:D5"/>
    <mergeCell ref="F8:H8"/>
    <mergeCell ref="F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8"/>
  <sheetViews>
    <sheetView tabSelected="1" workbookViewId="0">
      <selection activeCell="L18" sqref="L18:L19"/>
    </sheetView>
  </sheetViews>
  <sheetFormatPr defaultRowHeight="15"/>
  <cols>
    <col min="1" max="1" width="3.5703125" customWidth="1"/>
    <col min="3" max="3" width="9.42578125" customWidth="1"/>
    <col min="4" max="4" width="1.7109375" hidden="1" customWidth="1"/>
    <col min="5" max="5" width="14.85546875" customWidth="1"/>
    <col min="6" max="6" width="11.7109375" customWidth="1"/>
    <col min="8" max="8" width="11.140625" customWidth="1"/>
    <col min="9" max="9" width="11" hidden="1" customWidth="1"/>
    <col min="10" max="10" width="16.140625" customWidth="1"/>
    <col min="11" max="11" width="14.7109375" customWidth="1"/>
    <col min="13" max="13" width="13.85546875" customWidth="1"/>
  </cols>
  <sheetData>
    <row r="2" spans="2:12" ht="54.75" customHeight="1">
      <c r="C2" s="150" t="s">
        <v>168</v>
      </c>
      <c r="D2" s="172"/>
      <c r="E2" s="172"/>
      <c r="F2" s="172"/>
      <c r="G2" s="172"/>
      <c r="H2" s="172"/>
      <c r="I2" s="172"/>
      <c r="J2" s="172"/>
    </row>
    <row r="3" spans="2:12" ht="15.75" thickBot="1"/>
    <row r="4" spans="2:12">
      <c r="B4" s="173" t="s">
        <v>34</v>
      </c>
      <c r="C4" s="174"/>
      <c r="D4" s="175"/>
      <c r="E4" s="134"/>
      <c r="F4" s="180" t="s">
        <v>1</v>
      </c>
      <c r="G4" s="181"/>
      <c r="H4" s="181"/>
      <c r="I4" s="179" t="s">
        <v>122</v>
      </c>
      <c r="J4" s="179"/>
    </row>
    <row r="5" spans="2:12" ht="47.25" customHeight="1" thickBot="1">
      <c r="B5" s="176"/>
      <c r="C5" s="177"/>
      <c r="D5" s="178"/>
      <c r="E5" s="135" t="s">
        <v>0</v>
      </c>
      <c r="F5" s="181"/>
      <c r="G5" s="181"/>
      <c r="H5" s="181"/>
      <c r="I5" s="179"/>
      <c r="J5" s="179"/>
    </row>
    <row r="6" spans="2:12">
      <c r="B6" s="5"/>
      <c r="C6" s="1"/>
      <c r="D6" s="6"/>
      <c r="E6" s="1"/>
      <c r="F6" s="5"/>
      <c r="G6" s="1"/>
      <c r="H6" s="6"/>
      <c r="I6" s="5"/>
      <c r="J6" s="6"/>
    </row>
    <row r="7" spans="2:12">
      <c r="B7" s="10" t="s">
        <v>20</v>
      </c>
      <c r="C7" s="1"/>
      <c r="D7" s="6"/>
      <c r="E7" s="1"/>
      <c r="F7" s="5"/>
      <c r="G7" s="1"/>
      <c r="H7" s="6"/>
      <c r="I7" s="5"/>
      <c r="J7" s="6"/>
    </row>
    <row r="8" spans="2:12">
      <c r="B8" s="5"/>
      <c r="C8" s="1"/>
      <c r="D8" s="6"/>
      <c r="E8" s="1"/>
      <c r="F8" s="5"/>
      <c r="G8" s="1"/>
      <c r="H8" s="6"/>
      <c r="I8" s="5"/>
      <c r="J8" s="6"/>
    </row>
    <row r="9" spans="2:12" ht="31.5" customHeight="1">
      <c r="B9" s="189" t="s">
        <v>193</v>
      </c>
      <c r="C9" s="190"/>
      <c r="D9" s="14"/>
      <c r="E9" s="14" t="s">
        <v>47</v>
      </c>
      <c r="F9" s="186" t="s">
        <v>96</v>
      </c>
      <c r="G9" s="187"/>
      <c r="H9" s="188"/>
      <c r="I9" s="14">
        <v>454835.59</v>
      </c>
      <c r="J9" s="44">
        <f>I9/12</f>
        <v>37902.965833333335</v>
      </c>
      <c r="K9" s="117" t="s">
        <v>153</v>
      </c>
      <c r="L9" t="s">
        <v>99</v>
      </c>
    </row>
    <row r="10" spans="2:12" ht="45.75" customHeight="1" thickBot="1">
      <c r="B10" s="125"/>
      <c r="C10" s="106"/>
      <c r="D10" s="107"/>
      <c r="E10" s="50" t="s">
        <v>121</v>
      </c>
      <c r="F10" s="183" t="s">
        <v>98</v>
      </c>
      <c r="G10" s="184"/>
      <c r="H10" s="185"/>
      <c r="I10" s="21">
        <v>363876.58</v>
      </c>
      <c r="J10" s="46">
        <f>I10/12</f>
        <v>30323.048333333336</v>
      </c>
      <c r="K10" s="117" t="s">
        <v>152</v>
      </c>
      <c r="L10" t="s">
        <v>99</v>
      </c>
    </row>
    <row r="11" spans="2:12" ht="42.75" hidden="1" customHeight="1">
      <c r="B11" s="5"/>
      <c r="C11" s="1"/>
      <c r="D11" s="6"/>
      <c r="E11" s="124" t="s">
        <v>121</v>
      </c>
      <c r="F11" s="18" t="s">
        <v>94</v>
      </c>
      <c r="G11" s="18"/>
      <c r="H11" s="18"/>
      <c r="I11" s="18"/>
      <c r="J11" s="45">
        <f>I11/5</f>
        <v>0</v>
      </c>
      <c r="K11" s="117" t="s">
        <v>100</v>
      </c>
      <c r="L11" t="s">
        <v>99</v>
      </c>
    </row>
    <row r="12" spans="2:12" ht="48" hidden="1" customHeight="1" thickBot="1">
      <c r="B12" s="15"/>
      <c r="C12" s="16"/>
      <c r="D12" s="6"/>
      <c r="E12" s="50" t="s">
        <v>101</v>
      </c>
      <c r="F12" s="21" t="s">
        <v>95</v>
      </c>
      <c r="G12" s="21"/>
      <c r="H12" s="21"/>
      <c r="I12" s="21"/>
      <c r="J12" s="46">
        <f>I12/12</f>
        <v>0</v>
      </c>
      <c r="K12" s="117"/>
    </row>
    <row r="13" spans="2:12" ht="21.75" customHeight="1">
      <c r="B13" s="142" t="s">
        <v>21</v>
      </c>
      <c r="C13" s="142"/>
      <c r="D13" s="14"/>
      <c r="E13" s="18" t="s">
        <v>47</v>
      </c>
      <c r="F13" s="18" t="s">
        <v>23</v>
      </c>
      <c r="G13" s="18"/>
      <c r="H13" s="18"/>
      <c r="I13" s="18">
        <v>416503.6</v>
      </c>
      <c r="J13" s="45">
        <f>I13/12</f>
        <v>34708.633333333331</v>
      </c>
      <c r="K13" s="117"/>
    </row>
    <row r="14" spans="2:12" ht="34.5" customHeight="1" thickBot="1">
      <c r="B14" s="15"/>
      <c r="C14" s="1"/>
      <c r="D14" s="43"/>
      <c r="E14" s="49" t="s">
        <v>114</v>
      </c>
      <c r="F14" s="41" t="s">
        <v>151</v>
      </c>
      <c r="G14" s="42"/>
      <c r="H14" s="43"/>
      <c r="I14" s="14">
        <v>432303.02</v>
      </c>
      <c r="J14" s="44">
        <f>I14/12</f>
        <v>36025.251666666671</v>
      </c>
      <c r="K14" s="117" t="s">
        <v>154</v>
      </c>
      <c r="L14" t="s">
        <v>99</v>
      </c>
    </row>
    <row r="15" spans="2:12" ht="20.25" customHeight="1" thickBot="1">
      <c r="B15" s="143" t="s">
        <v>22</v>
      </c>
      <c r="C15" s="143"/>
      <c r="D15" s="39"/>
      <c r="E15" s="40" t="s">
        <v>47</v>
      </c>
      <c r="F15" s="28" t="s">
        <v>24</v>
      </c>
      <c r="G15" s="26"/>
      <c r="H15" s="27"/>
      <c r="I15" s="39">
        <v>296170.59000000003</v>
      </c>
      <c r="J15" s="47">
        <f>I15/12</f>
        <v>24680.882500000003</v>
      </c>
      <c r="K15" s="117"/>
    </row>
    <row r="16" spans="2:12" ht="31.5" customHeight="1" thickBot="1">
      <c r="B16" s="182" t="s">
        <v>25</v>
      </c>
      <c r="C16" s="182"/>
      <c r="D16" s="182"/>
      <c r="E16" s="39" t="s">
        <v>48</v>
      </c>
      <c r="F16" s="39" t="s">
        <v>26</v>
      </c>
      <c r="G16" s="39"/>
      <c r="H16" s="39"/>
      <c r="I16" s="39">
        <v>538252.23</v>
      </c>
      <c r="J16" s="47">
        <f>I16/12</f>
        <v>44854.352500000001</v>
      </c>
      <c r="K16" s="117"/>
    </row>
    <row r="18" spans="2:2">
      <c r="B18" t="s">
        <v>102</v>
      </c>
    </row>
  </sheetData>
  <mergeCells count="8">
    <mergeCell ref="C2:J2"/>
    <mergeCell ref="B4:D5"/>
    <mergeCell ref="I4:J5"/>
    <mergeCell ref="F4:H5"/>
    <mergeCell ref="B16:D16"/>
    <mergeCell ref="F10:H10"/>
    <mergeCell ref="F9:H9"/>
    <mergeCell ref="B9:C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1"/>
  <sheetViews>
    <sheetView workbookViewId="0">
      <selection activeCell="D21" sqref="D21:D22"/>
    </sheetView>
  </sheetViews>
  <sheetFormatPr defaultRowHeight="15"/>
  <cols>
    <col min="2" max="2" width="4.140625" customWidth="1"/>
    <col min="4" max="4" width="26.5703125" customWidth="1"/>
    <col min="5" max="5" width="22.42578125" customWidth="1"/>
    <col min="8" max="8" width="14.42578125" customWidth="1"/>
    <col min="9" max="9" width="11" hidden="1" customWidth="1"/>
    <col min="10" max="10" width="17.7109375" customWidth="1"/>
    <col min="11" max="11" width="3" customWidth="1"/>
    <col min="12" max="12" width="1.85546875" customWidth="1"/>
    <col min="13" max="13" width="16" customWidth="1"/>
  </cols>
  <sheetData>
    <row r="2" spans="2:13" ht="56.25" customHeight="1">
      <c r="D2" s="200" t="s">
        <v>168</v>
      </c>
      <c r="E2" s="200"/>
      <c r="F2" s="200"/>
      <c r="G2" s="200"/>
      <c r="H2" s="200"/>
      <c r="I2" s="200"/>
      <c r="J2" s="200"/>
    </row>
    <row r="3" spans="2:13" ht="39" customHeight="1" thickBot="1"/>
    <row r="4" spans="2:13" s="1" customFormat="1">
      <c r="B4" s="201" t="s">
        <v>34</v>
      </c>
      <c r="C4" s="202"/>
      <c r="D4" s="203"/>
      <c r="E4" s="132"/>
      <c r="F4" s="201" t="s">
        <v>1</v>
      </c>
      <c r="G4" s="202"/>
      <c r="H4" s="203"/>
      <c r="I4" s="207" t="s">
        <v>119</v>
      </c>
      <c r="J4" s="208"/>
    </row>
    <row r="5" spans="2:13" s="1" customFormat="1" ht="33.75" customHeight="1" thickBot="1">
      <c r="B5" s="204"/>
      <c r="C5" s="205"/>
      <c r="D5" s="206"/>
      <c r="E5" s="133" t="s">
        <v>117</v>
      </c>
      <c r="F5" s="204"/>
      <c r="G5" s="205"/>
      <c r="H5" s="206"/>
      <c r="I5" s="209"/>
      <c r="J5" s="210"/>
    </row>
    <row r="6" spans="2:13">
      <c r="B6" s="191" t="s">
        <v>97</v>
      </c>
      <c r="C6" s="192"/>
      <c r="D6" s="193"/>
      <c r="E6" s="57" t="s">
        <v>49</v>
      </c>
      <c r="F6" s="58" t="s">
        <v>27</v>
      </c>
      <c r="G6" s="57"/>
      <c r="H6" s="59"/>
      <c r="I6" s="60">
        <v>561533.28</v>
      </c>
      <c r="J6" s="61">
        <f>I6/12</f>
        <v>46794.44</v>
      </c>
    </row>
    <row r="7" spans="2:13" ht="30">
      <c r="B7" s="194"/>
      <c r="C7" s="195"/>
      <c r="D7" s="196"/>
      <c r="E7" s="56" t="s">
        <v>120</v>
      </c>
      <c r="F7" s="1" t="s">
        <v>110</v>
      </c>
      <c r="G7" s="1"/>
      <c r="H7" s="6"/>
      <c r="I7" s="12">
        <v>501294.8</v>
      </c>
      <c r="J7" s="62">
        <f>I7/12</f>
        <v>41774.566666666666</v>
      </c>
    </row>
    <row r="8" spans="2:13" ht="32.25" customHeight="1" thickBot="1">
      <c r="B8" s="197"/>
      <c r="C8" s="198"/>
      <c r="D8" s="199"/>
      <c r="E8" s="16" t="s">
        <v>60</v>
      </c>
      <c r="F8" s="15" t="s">
        <v>186</v>
      </c>
      <c r="G8" s="16"/>
      <c r="H8" s="17"/>
      <c r="I8" s="16">
        <v>387465.66</v>
      </c>
      <c r="J8" s="63">
        <f>I8/10</f>
        <v>38746.565999999999</v>
      </c>
      <c r="M8" s="51" t="s">
        <v>192</v>
      </c>
    </row>
    <row r="11" spans="2:13">
      <c r="J11" t="s">
        <v>93</v>
      </c>
    </row>
  </sheetData>
  <mergeCells count="5">
    <mergeCell ref="B6:D8"/>
    <mergeCell ref="D2:J2"/>
    <mergeCell ref="B4:D5"/>
    <mergeCell ref="F4:H5"/>
    <mergeCell ref="I4:J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87"/>
  <sheetViews>
    <sheetView topLeftCell="A14" workbookViewId="0">
      <selection activeCell="P71" sqref="P71"/>
    </sheetView>
  </sheetViews>
  <sheetFormatPr defaultRowHeight="15"/>
  <cols>
    <col min="2" max="2" width="4.140625" customWidth="1"/>
    <col min="4" max="4" width="11.85546875" customWidth="1"/>
    <col min="5" max="5" width="24.42578125" customWidth="1"/>
    <col min="8" max="8" width="13.85546875" customWidth="1"/>
    <col min="9" max="9" width="11.28515625" hidden="1" customWidth="1"/>
    <col min="10" max="10" width="16.5703125" customWidth="1"/>
    <col min="11" max="11" width="18" customWidth="1"/>
    <col min="12" max="12" width="1.85546875" customWidth="1"/>
    <col min="13" max="13" width="16" customWidth="1"/>
  </cols>
  <sheetData>
    <row r="2" spans="2:11" ht="81.75" customHeight="1">
      <c r="D2" s="200" t="s">
        <v>168</v>
      </c>
      <c r="E2" s="200"/>
      <c r="F2" s="200"/>
      <c r="G2" s="200"/>
      <c r="H2" s="200"/>
      <c r="I2" s="200"/>
      <c r="J2" s="200"/>
    </row>
    <row r="3" spans="2:11" ht="15.75" thickBot="1"/>
    <row r="4" spans="2:11" s="1" customFormat="1">
      <c r="B4" s="201" t="s">
        <v>34</v>
      </c>
      <c r="C4" s="202"/>
      <c r="D4" s="203"/>
      <c r="E4" s="267" t="s">
        <v>117</v>
      </c>
      <c r="F4" s="201" t="s">
        <v>1</v>
      </c>
      <c r="G4" s="202"/>
      <c r="H4" s="269"/>
      <c r="I4" s="273" t="s">
        <v>123</v>
      </c>
      <c r="J4" s="274"/>
      <c r="K4" s="233" t="s">
        <v>124</v>
      </c>
    </row>
    <row r="5" spans="2:11" s="1" customFormat="1" ht="48.75" customHeight="1" thickBot="1">
      <c r="B5" s="204"/>
      <c r="C5" s="205"/>
      <c r="D5" s="206"/>
      <c r="E5" s="268"/>
      <c r="F5" s="270"/>
      <c r="G5" s="271"/>
      <c r="H5" s="272"/>
      <c r="I5" s="275"/>
      <c r="J5" s="276"/>
      <c r="K5" s="234"/>
    </row>
    <row r="6" spans="2:11" s="1" customFormat="1">
      <c r="B6" s="252" t="s">
        <v>2</v>
      </c>
      <c r="C6" s="253"/>
      <c r="D6" s="254"/>
      <c r="E6" s="247"/>
      <c r="F6" s="261"/>
      <c r="G6" s="262"/>
      <c r="H6" s="235"/>
      <c r="I6" s="58"/>
      <c r="J6" s="235"/>
      <c r="K6" s="238"/>
    </row>
    <row r="7" spans="2:11" s="1" customFormat="1">
      <c r="B7" s="255"/>
      <c r="C7" s="256"/>
      <c r="D7" s="257"/>
      <c r="E7" s="239"/>
      <c r="F7" s="263"/>
      <c r="G7" s="264"/>
      <c r="H7" s="236"/>
      <c r="I7" s="5" t="s">
        <v>3</v>
      </c>
      <c r="J7" s="236"/>
      <c r="K7" s="239"/>
    </row>
    <row r="8" spans="2:11" s="1" customFormat="1">
      <c r="B8" s="258"/>
      <c r="C8" s="259"/>
      <c r="D8" s="260"/>
      <c r="E8" s="240"/>
      <c r="F8" s="265"/>
      <c r="G8" s="266"/>
      <c r="H8" s="237"/>
      <c r="I8" s="64"/>
      <c r="J8" s="237"/>
      <c r="K8" s="240"/>
    </row>
    <row r="9" spans="2:11" s="1" customFormat="1">
      <c r="B9" s="249" t="s">
        <v>125</v>
      </c>
      <c r="C9" s="250"/>
      <c r="D9" s="251"/>
      <c r="E9" s="65" t="s">
        <v>35</v>
      </c>
      <c r="F9" s="65" t="s">
        <v>37</v>
      </c>
      <c r="G9" s="65"/>
      <c r="H9" s="14"/>
      <c r="I9" s="66">
        <v>509203.08</v>
      </c>
      <c r="J9" s="67">
        <v>42433.59</v>
      </c>
      <c r="K9" s="68"/>
    </row>
    <row r="10" spans="2:11" s="1" customFormat="1" ht="74.25" customHeight="1" thickBot="1">
      <c r="B10" s="223"/>
      <c r="C10" s="224"/>
      <c r="D10" s="225"/>
      <c r="E10" s="69" t="s">
        <v>51</v>
      </c>
      <c r="F10" s="70" t="s">
        <v>77</v>
      </c>
      <c r="G10" s="16"/>
      <c r="H10" s="17"/>
      <c r="I10" s="70">
        <v>542147.04</v>
      </c>
      <c r="J10" s="71">
        <v>45178.92</v>
      </c>
      <c r="K10" s="72" t="s">
        <v>99</v>
      </c>
    </row>
    <row r="11" spans="2:11" s="1" customFormat="1">
      <c r="B11" s="249" t="s">
        <v>126</v>
      </c>
      <c r="C11" s="250"/>
      <c r="D11" s="251"/>
      <c r="E11" s="19" t="s">
        <v>35</v>
      </c>
      <c r="F11" s="1" t="s">
        <v>38</v>
      </c>
      <c r="H11" s="6"/>
      <c r="I11" s="1">
        <v>375026.4</v>
      </c>
      <c r="J11" s="32">
        <f>I11/12</f>
        <v>31252.2</v>
      </c>
      <c r="K11" s="239"/>
    </row>
    <row r="12" spans="2:11" s="1" customFormat="1" ht="59.25" customHeight="1" thickBot="1">
      <c r="B12" s="220"/>
      <c r="C12" s="221"/>
      <c r="D12" s="222"/>
      <c r="E12" s="69"/>
      <c r="F12" s="16" t="s">
        <v>87</v>
      </c>
      <c r="G12" s="16"/>
      <c r="H12" s="17"/>
      <c r="I12" s="16" t="s">
        <v>87</v>
      </c>
      <c r="J12" s="38" t="s">
        <v>87</v>
      </c>
      <c r="K12" s="248"/>
    </row>
    <row r="13" spans="2:11" s="1" customFormat="1">
      <c r="B13" s="241" t="s">
        <v>127</v>
      </c>
      <c r="C13" s="242"/>
      <c r="D13" s="243"/>
      <c r="E13" s="19" t="s">
        <v>36</v>
      </c>
      <c r="F13" s="73" t="s">
        <v>39</v>
      </c>
      <c r="G13" s="74"/>
      <c r="H13" s="75"/>
      <c r="I13" s="74">
        <v>497155.2</v>
      </c>
      <c r="J13" s="76">
        <f t="shared" ref="J13:J75" si="0">I13/12</f>
        <v>41429.599999999999</v>
      </c>
      <c r="K13" s="247"/>
    </row>
    <row r="14" spans="2:11" s="1" customFormat="1" ht="75.75" customHeight="1" thickBot="1">
      <c r="B14" s="244"/>
      <c r="C14" s="245"/>
      <c r="D14" s="246"/>
      <c r="E14" s="69" t="s">
        <v>50</v>
      </c>
      <c r="F14" s="77" t="s">
        <v>78</v>
      </c>
      <c r="G14" s="16"/>
      <c r="H14" s="17"/>
      <c r="I14" s="70">
        <v>450654.71999999997</v>
      </c>
      <c r="J14" s="71">
        <f>I14/12</f>
        <v>37554.559999999998</v>
      </c>
      <c r="K14" s="248"/>
    </row>
    <row r="15" spans="2:11" s="1" customFormat="1">
      <c r="B15" s="241" t="s">
        <v>128</v>
      </c>
      <c r="C15" s="242"/>
      <c r="D15" s="243"/>
      <c r="E15" s="19" t="s">
        <v>36</v>
      </c>
      <c r="F15" s="73" t="s">
        <v>75</v>
      </c>
      <c r="G15" s="74"/>
      <c r="H15" s="75"/>
      <c r="I15" s="74">
        <v>424817.16</v>
      </c>
      <c r="J15" s="76">
        <f>I15/12</f>
        <v>35401.43</v>
      </c>
      <c r="K15" s="19"/>
    </row>
    <row r="16" spans="2:11" s="1" customFormat="1" ht="63" customHeight="1" thickBot="1">
      <c r="B16" s="244"/>
      <c r="C16" s="245"/>
      <c r="D16" s="246"/>
      <c r="E16" s="69" t="s">
        <v>50</v>
      </c>
      <c r="F16" s="77" t="s">
        <v>76</v>
      </c>
      <c r="G16" s="70"/>
      <c r="H16" s="78"/>
      <c r="I16" s="70">
        <v>437404.44</v>
      </c>
      <c r="J16" s="71">
        <f>I16/12</f>
        <v>36450.370000000003</v>
      </c>
      <c r="K16" s="79" t="s">
        <v>162</v>
      </c>
    </row>
    <row r="17" spans="2:13" s="1" customFormat="1">
      <c r="B17" s="213" t="s">
        <v>129</v>
      </c>
      <c r="C17" s="214"/>
      <c r="D17" s="215"/>
      <c r="E17" s="19" t="s">
        <v>36</v>
      </c>
      <c r="F17" s="80" t="s">
        <v>40</v>
      </c>
      <c r="G17" s="74"/>
      <c r="H17" s="75"/>
      <c r="I17" s="74">
        <v>557784.96</v>
      </c>
      <c r="J17" s="76">
        <f t="shared" si="0"/>
        <v>46482.079999999994</v>
      </c>
      <c r="K17" s="81"/>
    </row>
    <row r="18" spans="2:13" s="1" customFormat="1">
      <c r="B18" s="216"/>
      <c r="C18" s="217"/>
      <c r="D18" s="218"/>
      <c r="E18" s="18" t="s">
        <v>52</v>
      </c>
      <c r="F18" s="82" t="s">
        <v>79</v>
      </c>
      <c r="G18" s="83"/>
      <c r="H18" s="84"/>
      <c r="I18" s="85">
        <v>480755.52</v>
      </c>
      <c r="J18" s="86">
        <f t="shared" si="0"/>
        <v>40062.959999999999</v>
      </c>
      <c r="K18" s="87"/>
    </row>
    <row r="19" spans="2:13" s="1" customFormat="1" ht="72" customHeight="1" thickBot="1">
      <c r="B19" s="220"/>
      <c r="C19" s="221"/>
      <c r="D19" s="222"/>
      <c r="E19" s="69" t="s">
        <v>53</v>
      </c>
      <c r="F19" s="77" t="s">
        <v>80</v>
      </c>
      <c r="G19" s="70"/>
      <c r="H19" s="78"/>
      <c r="I19" s="70">
        <v>477427.20000000001</v>
      </c>
      <c r="J19" s="71">
        <f t="shared" si="0"/>
        <v>39785.599999999999</v>
      </c>
      <c r="K19" s="72" t="s">
        <v>163</v>
      </c>
    </row>
    <row r="20" spans="2:13" s="1" customFormat="1">
      <c r="B20" s="213" t="s">
        <v>130</v>
      </c>
      <c r="C20" s="214"/>
      <c r="D20" s="215"/>
      <c r="E20" s="19" t="s">
        <v>36</v>
      </c>
      <c r="F20" s="80" t="s">
        <v>41</v>
      </c>
      <c r="G20" s="74"/>
      <c r="H20" s="75"/>
      <c r="I20" s="74">
        <v>427852.56</v>
      </c>
      <c r="J20" s="76">
        <f t="shared" si="0"/>
        <v>35654.379999999997</v>
      </c>
      <c r="K20" s="247"/>
    </row>
    <row r="21" spans="2:13" s="1" customFormat="1" ht="81.75" customHeight="1" thickBot="1">
      <c r="B21" s="220"/>
      <c r="C21" s="221"/>
      <c r="D21" s="222"/>
      <c r="E21" s="69" t="s">
        <v>50</v>
      </c>
      <c r="F21" s="77" t="s">
        <v>81</v>
      </c>
      <c r="G21" s="16"/>
      <c r="H21" s="17"/>
      <c r="I21" s="70">
        <v>376090.08</v>
      </c>
      <c r="J21" s="71">
        <f t="shared" si="0"/>
        <v>31340.84</v>
      </c>
      <c r="K21" s="248"/>
    </row>
    <row r="22" spans="2:13" s="1" customFormat="1">
      <c r="B22" s="230"/>
      <c r="C22" s="231"/>
      <c r="D22" s="232"/>
      <c r="E22" s="19" t="s">
        <v>36</v>
      </c>
      <c r="F22" s="80" t="s">
        <v>194</v>
      </c>
      <c r="G22" s="74"/>
      <c r="H22" s="75"/>
      <c r="I22" s="88">
        <v>122063.79</v>
      </c>
      <c r="J22" s="148">
        <v>42411.86</v>
      </c>
      <c r="K22" s="144"/>
      <c r="M22" s="1" t="s">
        <v>195</v>
      </c>
    </row>
    <row r="23" spans="2:13" s="1" customFormat="1">
      <c r="B23" s="216" t="s">
        <v>131</v>
      </c>
      <c r="C23" s="217"/>
      <c r="D23" s="218"/>
      <c r="E23" s="18" t="s">
        <v>36</v>
      </c>
      <c r="F23" s="82" t="s">
        <v>185</v>
      </c>
      <c r="G23" s="83"/>
      <c r="H23" s="84"/>
      <c r="I23" s="85">
        <v>122063.79</v>
      </c>
      <c r="J23" s="86">
        <f>I23/4</f>
        <v>30515.947499999998</v>
      </c>
      <c r="K23" s="239"/>
      <c r="M23" s="1" t="s">
        <v>187</v>
      </c>
    </row>
    <row r="24" spans="2:13" s="1" customFormat="1">
      <c r="B24" s="216"/>
      <c r="C24" s="217"/>
      <c r="D24" s="218"/>
      <c r="E24" s="14" t="s">
        <v>52</v>
      </c>
      <c r="F24" s="89" t="s">
        <v>88</v>
      </c>
      <c r="G24" s="42"/>
      <c r="H24" s="43"/>
      <c r="I24" s="90">
        <v>397294.8</v>
      </c>
      <c r="J24" s="91">
        <f t="shared" si="0"/>
        <v>33107.9</v>
      </c>
      <c r="K24" s="239"/>
    </row>
    <row r="25" spans="2:13" s="1" customFormat="1" ht="55.5" customHeight="1" thickBot="1">
      <c r="B25" s="220"/>
      <c r="C25" s="221"/>
      <c r="D25" s="222"/>
      <c r="E25" s="69" t="s">
        <v>53</v>
      </c>
      <c r="F25" s="77" t="s">
        <v>89</v>
      </c>
      <c r="G25" s="16"/>
      <c r="H25" s="17"/>
      <c r="I25" s="70">
        <v>380017.37</v>
      </c>
      <c r="J25" s="71">
        <f t="shared" si="0"/>
        <v>31668.114166666666</v>
      </c>
      <c r="K25" s="248"/>
    </row>
    <row r="26" spans="2:13" s="1" customFormat="1">
      <c r="B26" s="277" t="s">
        <v>132</v>
      </c>
      <c r="C26" s="278"/>
      <c r="D26" s="279"/>
      <c r="E26" s="19" t="s">
        <v>36</v>
      </c>
      <c r="F26" s="80" t="s">
        <v>42</v>
      </c>
      <c r="G26" s="74"/>
      <c r="H26" s="75"/>
      <c r="I26" s="74">
        <v>441728.04</v>
      </c>
      <c r="J26" s="76">
        <f t="shared" si="0"/>
        <v>36810.67</v>
      </c>
      <c r="K26" s="81"/>
    </row>
    <row r="27" spans="2:13" s="1" customFormat="1" ht="50.25" customHeight="1" thickBot="1">
      <c r="B27" s="280"/>
      <c r="C27" s="281"/>
      <c r="D27" s="282"/>
      <c r="E27" s="69" t="s">
        <v>164</v>
      </c>
      <c r="F27" s="77" t="s">
        <v>166</v>
      </c>
      <c r="G27" s="16"/>
      <c r="H27" s="17"/>
      <c r="I27" s="92">
        <v>528073.43000000005</v>
      </c>
      <c r="J27" s="71">
        <v>44006.12</v>
      </c>
      <c r="K27" s="72" t="s">
        <v>99</v>
      </c>
    </row>
    <row r="28" spans="2:13" s="1" customFormat="1">
      <c r="B28" s="213" t="s">
        <v>133</v>
      </c>
      <c r="C28" s="214"/>
      <c r="D28" s="215"/>
      <c r="E28" s="19" t="s">
        <v>36</v>
      </c>
      <c r="F28" s="12" t="s">
        <v>43</v>
      </c>
      <c r="H28" s="6"/>
      <c r="I28" s="64">
        <v>558972.84</v>
      </c>
      <c r="J28" s="32">
        <f t="shared" si="0"/>
        <v>46581.07</v>
      </c>
      <c r="K28" s="81"/>
    </row>
    <row r="29" spans="2:13" s="1" customFormat="1">
      <c r="B29" s="216"/>
      <c r="C29" s="217"/>
      <c r="D29" s="218"/>
      <c r="E29" s="65" t="s">
        <v>52</v>
      </c>
      <c r="F29" s="93" t="s">
        <v>82</v>
      </c>
      <c r="G29" s="14"/>
      <c r="H29" s="14"/>
      <c r="I29" s="94">
        <v>392294.28</v>
      </c>
      <c r="J29" s="67">
        <f>I29/12</f>
        <v>32691.190000000002</v>
      </c>
      <c r="K29" s="87"/>
    </row>
    <row r="30" spans="2:13" s="1" customFormat="1" ht="45.75" thickBot="1">
      <c r="B30" s="244"/>
      <c r="C30" s="245"/>
      <c r="D30" s="246"/>
      <c r="E30" s="69" t="s">
        <v>53</v>
      </c>
      <c r="F30" s="77" t="s">
        <v>83</v>
      </c>
      <c r="G30" s="16"/>
      <c r="H30" s="17"/>
      <c r="I30" s="70">
        <v>454455.48</v>
      </c>
      <c r="J30" s="71">
        <f>I30/12</f>
        <v>37871.29</v>
      </c>
      <c r="K30" s="50" t="s">
        <v>162</v>
      </c>
    </row>
    <row r="31" spans="2:13" s="1" customFormat="1">
      <c r="B31" s="213" t="s">
        <v>134</v>
      </c>
      <c r="C31" s="214"/>
      <c r="D31" s="215"/>
      <c r="E31" s="19" t="s">
        <v>36</v>
      </c>
      <c r="F31" s="80" t="s">
        <v>44</v>
      </c>
      <c r="G31" s="74"/>
      <c r="H31" s="75"/>
      <c r="I31" s="74">
        <v>473928.24</v>
      </c>
      <c r="J31" s="76">
        <f t="shared" si="0"/>
        <v>39494.019999999997</v>
      </c>
      <c r="K31" s="18"/>
    </row>
    <row r="32" spans="2:13" s="1" customFormat="1" ht="173.25" customHeight="1" thickBot="1">
      <c r="B32" s="220"/>
      <c r="C32" s="221"/>
      <c r="D32" s="222"/>
      <c r="E32" s="69" t="s">
        <v>50</v>
      </c>
      <c r="F32" s="77" t="s">
        <v>84</v>
      </c>
      <c r="G32" s="16"/>
      <c r="H32" s="17"/>
      <c r="I32" s="70">
        <v>469214.88</v>
      </c>
      <c r="J32" s="71">
        <f>I32/12</f>
        <v>39101.24</v>
      </c>
      <c r="K32" s="14"/>
    </row>
    <row r="33" spans="2:13" s="1" customFormat="1">
      <c r="B33" s="213" t="s">
        <v>135</v>
      </c>
      <c r="C33" s="214"/>
      <c r="D33" s="215"/>
      <c r="E33" s="20" t="s">
        <v>36</v>
      </c>
      <c r="F33" s="80" t="s">
        <v>45</v>
      </c>
      <c r="G33" s="74"/>
      <c r="H33" s="75"/>
      <c r="I33" s="88">
        <v>562174.19999999995</v>
      </c>
      <c r="J33" s="76">
        <f t="shared" si="0"/>
        <v>46847.85</v>
      </c>
      <c r="K33" s="87"/>
    </row>
    <row r="34" spans="2:13" s="1" customFormat="1">
      <c r="B34" s="216"/>
      <c r="C34" s="217"/>
      <c r="D34" s="218"/>
      <c r="E34" s="14" t="s">
        <v>52</v>
      </c>
      <c r="F34" s="89" t="s">
        <v>90</v>
      </c>
      <c r="G34" s="42"/>
      <c r="H34" s="43"/>
      <c r="I34" s="90">
        <v>441703.92</v>
      </c>
      <c r="J34" s="91">
        <f t="shared" si="0"/>
        <v>36808.659999999996</v>
      </c>
      <c r="K34" s="87"/>
    </row>
    <row r="35" spans="2:13" s="1" customFormat="1">
      <c r="B35" s="216"/>
      <c r="C35" s="217"/>
      <c r="D35" s="218"/>
      <c r="E35" s="65" t="s">
        <v>53</v>
      </c>
      <c r="F35" s="90" t="s">
        <v>196</v>
      </c>
      <c r="G35" s="119"/>
      <c r="H35" s="120"/>
      <c r="I35" s="90">
        <v>449697.84</v>
      </c>
      <c r="J35" s="91">
        <v>31741.98</v>
      </c>
      <c r="K35" s="145"/>
      <c r="M35" s="12" t="s">
        <v>197</v>
      </c>
    </row>
    <row r="36" spans="2:13" s="1" customFormat="1">
      <c r="B36" s="216"/>
      <c r="C36" s="217"/>
      <c r="D36" s="218"/>
      <c r="E36" s="65" t="s">
        <v>53</v>
      </c>
      <c r="F36" s="90" t="s">
        <v>167</v>
      </c>
      <c r="G36" s="42"/>
      <c r="H36" s="43"/>
      <c r="I36" s="90">
        <v>449697.84</v>
      </c>
      <c r="J36" s="91">
        <f>I36/12</f>
        <v>37474.82</v>
      </c>
      <c r="K36" s="123"/>
      <c r="M36" s="12" t="s">
        <v>198</v>
      </c>
    </row>
    <row r="37" spans="2:13" s="1" customFormat="1" ht="40.5" customHeight="1" thickBot="1">
      <c r="B37" s="220"/>
      <c r="C37" s="221"/>
      <c r="D37" s="222"/>
      <c r="E37" s="69"/>
      <c r="F37" s="77"/>
      <c r="G37" s="16"/>
      <c r="H37" s="17"/>
      <c r="I37" s="70"/>
      <c r="J37" s="71"/>
      <c r="K37" s="95"/>
      <c r="M37" s="126"/>
    </row>
    <row r="38" spans="2:13" s="1" customFormat="1">
      <c r="B38" s="213" t="s">
        <v>136</v>
      </c>
      <c r="C38" s="214"/>
      <c r="D38" s="215"/>
      <c r="E38" s="18" t="s">
        <v>36</v>
      </c>
      <c r="F38" s="80" t="s">
        <v>46</v>
      </c>
      <c r="G38" s="74"/>
      <c r="H38" s="75"/>
      <c r="I38" s="74">
        <v>499429.8</v>
      </c>
      <c r="J38" s="76">
        <f t="shared" si="0"/>
        <v>41619.15</v>
      </c>
      <c r="K38" s="81"/>
    </row>
    <row r="39" spans="2:13" s="1" customFormat="1">
      <c r="B39" s="216"/>
      <c r="C39" s="219"/>
      <c r="D39" s="218"/>
      <c r="E39" s="29" t="s">
        <v>50</v>
      </c>
      <c r="F39" s="89" t="s">
        <v>85</v>
      </c>
      <c r="G39" s="42"/>
      <c r="H39" s="43"/>
      <c r="I39" s="42">
        <v>215420.76</v>
      </c>
      <c r="J39" s="91">
        <v>17951.73</v>
      </c>
      <c r="K39" s="96" t="s">
        <v>165</v>
      </c>
    </row>
    <row r="40" spans="2:13" s="1" customFormat="1" ht="136.5" customHeight="1" thickBot="1">
      <c r="B40" s="220"/>
      <c r="C40" s="221"/>
      <c r="D40" s="222"/>
      <c r="E40" s="97" t="s">
        <v>50</v>
      </c>
      <c r="F40" s="77" t="s">
        <v>86</v>
      </c>
      <c r="G40" s="16"/>
      <c r="H40" s="17"/>
      <c r="I40" s="70">
        <v>402035.64</v>
      </c>
      <c r="J40" s="71">
        <f t="shared" si="0"/>
        <v>33502.97</v>
      </c>
      <c r="K40" s="98" t="s">
        <v>137</v>
      </c>
    </row>
    <row r="41" spans="2:13" s="1" customFormat="1">
      <c r="B41" s="213" t="s">
        <v>138</v>
      </c>
      <c r="C41" s="214"/>
      <c r="D41" s="215"/>
      <c r="E41" s="289" t="s">
        <v>47</v>
      </c>
      <c r="F41" s="213" t="s">
        <v>5</v>
      </c>
      <c r="G41" s="214"/>
      <c r="H41" s="215"/>
      <c r="I41" s="57"/>
      <c r="J41" s="291">
        <f>I42/12</f>
        <v>51911.805833333339</v>
      </c>
      <c r="K41" s="211" t="s">
        <v>99</v>
      </c>
    </row>
    <row r="42" spans="2:13" s="1" customFormat="1">
      <c r="B42" s="216"/>
      <c r="C42" s="219"/>
      <c r="D42" s="218"/>
      <c r="E42" s="290"/>
      <c r="F42" s="223"/>
      <c r="G42" s="224"/>
      <c r="H42" s="225"/>
      <c r="I42" s="83">
        <v>622941.67000000004</v>
      </c>
      <c r="J42" s="292"/>
      <c r="K42" s="211"/>
    </row>
    <row r="43" spans="2:13" s="1" customFormat="1">
      <c r="B43" s="216"/>
      <c r="C43" s="219"/>
      <c r="D43" s="218"/>
      <c r="E43" s="99" t="s">
        <v>55</v>
      </c>
      <c r="F43" s="66" t="s">
        <v>57</v>
      </c>
      <c r="G43" s="42"/>
      <c r="H43" s="43"/>
      <c r="I43" s="42">
        <v>761699.61</v>
      </c>
      <c r="J43" s="100">
        <f t="shared" si="0"/>
        <v>63474.967499999999</v>
      </c>
      <c r="K43" s="211"/>
      <c r="M43" s="22"/>
    </row>
    <row r="44" spans="2:13" s="1" customFormat="1">
      <c r="B44" s="216"/>
      <c r="C44" s="219"/>
      <c r="D44" s="218"/>
      <c r="E44" s="101" t="s">
        <v>55</v>
      </c>
      <c r="F44" s="41" t="s">
        <v>58</v>
      </c>
      <c r="G44" s="42"/>
      <c r="H44" s="43"/>
      <c r="I44" s="42">
        <v>554484.47999999998</v>
      </c>
      <c r="J44" s="91">
        <f t="shared" si="0"/>
        <v>46207.040000000001</v>
      </c>
      <c r="K44" s="211"/>
    </row>
    <row r="45" spans="2:13" s="1" customFormat="1">
      <c r="B45" s="216"/>
      <c r="C45" s="219"/>
      <c r="D45" s="218"/>
      <c r="E45" s="101" t="s">
        <v>55</v>
      </c>
      <c r="F45" s="41" t="s">
        <v>139</v>
      </c>
      <c r="G45" s="42"/>
      <c r="H45" s="43"/>
      <c r="I45" s="90">
        <v>562554.26</v>
      </c>
      <c r="J45" s="91">
        <f>I45/12</f>
        <v>46879.521666666667</v>
      </c>
      <c r="K45" s="211"/>
    </row>
    <row r="46" spans="2:13" s="1" customFormat="1" ht="37.5" customHeight="1" thickBot="1">
      <c r="B46" s="220"/>
      <c r="C46" s="221"/>
      <c r="D46" s="222"/>
      <c r="E46" s="102" t="s">
        <v>54</v>
      </c>
      <c r="F46" s="103" t="s">
        <v>56</v>
      </c>
      <c r="G46" s="16"/>
      <c r="H46" s="17"/>
      <c r="I46" s="70">
        <v>563493.37</v>
      </c>
      <c r="J46" s="71">
        <f t="shared" si="0"/>
        <v>46957.780833333331</v>
      </c>
      <c r="K46" s="212"/>
    </row>
    <row r="47" spans="2:13" s="1" customFormat="1">
      <c r="B47" s="213" t="s">
        <v>140</v>
      </c>
      <c r="C47" s="214"/>
      <c r="D47" s="215"/>
      <c r="E47" s="80" t="s">
        <v>47</v>
      </c>
      <c r="F47" s="73" t="s">
        <v>202</v>
      </c>
      <c r="G47" s="74"/>
      <c r="H47" s="75"/>
      <c r="I47" s="88">
        <v>172884.7</v>
      </c>
      <c r="J47" s="76">
        <v>51963.8</v>
      </c>
      <c r="K47" s="18"/>
      <c r="M47" s="1" t="s">
        <v>203</v>
      </c>
    </row>
    <row r="48" spans="2:13" s="1" customFormat="1">
      <c r="B48" s="216"/>
      <c r="C48" s="217"/>
      <c r="D48" s="218"/>
      <c r="E48" s="82" t="s">
        <v>47</v>
      </c>
      <c r="F48" s="64" t="s">
        <v>10</v>
      </c>
      <c r="G48" s="83"/>
      <c r="H48" s="84"/>
      <c r="I48" s="85">
        <v>172884.7</v>
      </c>
      <c r="J48" s="86">
        <f>I48/4</f>
        <v>43221.175000000003</v>
      </c>
      <c r="K48" s="18"/>
      <c r="M48" s="1" t="s">
        <v>204</v>
      </c>
    </row>
    <row r="49" spans="2:14" s="1" customFormat="1" ht="30">
      <c r="B49" s="216"/>
      <c r="C49" s="219"/>
      <c r="D49" s="218"/>
      <c r="E49" s="101" t="s">
        <v>55</v>
      </c>
      <c r="F49" s="41" t="s">
        <v>59</v>
      </c>
      <c r="G49" s="42"/>
      <c r="H49" s="43"/>
      <c r="I49" s="90">
        <v>496513.12</v>
      </c>
      <c r="J49" s="91">
        <f t="shared" si="0"/>
        <v>41376.093333333331</v>
      </c>
      <c r="K49" s="104" t="s">
        <v>99</v>
      </c>
    </row>
    <row r="50" spans="2:14" s="1" customFormat="1" ht="30">
      <c r="B50" s="216"/>
      <c r="C50" s="219"/>
      <c r="D50" s="218"/>
      <c r="E50" s="101" t="s">
        <v>55</v>
      </c>
      <c r="F50" s="41" t="s">
        <v>141</v>
      </c>
      <c r="G50" s="42"/>
      <c r="H50" s="43"/>
      <c r="I50" s="90">
        <v>580218.09</v>
      </c>
      <c r="J50" s="91">
        <f>I50/12</f>
        <v>48351.5075</v>
      </c>
      <c r="K50" s="104" t="s">
        <v>99</v>
      </c>
      <c r="M50" s="12"/>
    </row>
    <row r="51" spans="2:14" s="1" customFormat="1" ht="30">
      <c r="B51" s="216"/>
      <c r="C51" s="219"/>
      <c r="D51" s="218"/>
      <c r="E51" s="101" t="s">
        <v>55</v>
      </c>
      <c r="F51" s="41" t="s">
        <v>179</v>
      </c>
      <c r="G51" s="42"/>
      <c r="H51" s="43"/>
      <c r="I51" s="90">
        <v>283432.25</v>
      </c>
      <c r="J51" s="91">
        <f>I51/12</f>
        <v>23619.354166666668</v>
      </c>
      <c r="K51" s="104" t="s">
        <v>99</v>
      </c>
      <c r="M51" s="12" t="s">
        <v>204</v>
      </c>
    </row>
    <row r="52" spans="2:14" s="1" customFormat="1">
      <c r="B52" s="216"/>
      <c r="C52" s="219"/>
      <c r="D52" s="218"/>
      <c r="E52" s="101" t="s">
        <v>54</v>
      </c>
      <c r="F52" s="118" t="s">
        <v>205</v>
      </c>
      <c r="G52" s="119"/>
      <c r="H52" s="120"/>
      <c r="I52" s="90">
        <v>283432.25</v>
      </c>
      <c r="J52" s="91">
        <v>35626.61</v>
      </c>
      <c r="K52" s="104"/>
      <c r="M52" s="12" t="s">
        <v>206</v>
      </c>
    </row>
    <row r="53" spans="2:14" s="1" customFormat="1" ht="61.5" customHeight="1" thickBot="1">
      <c r="B53" s="220"/>
      <c r="C53" s="221"/>
      <c r="D53" s="222"/>
      <c r="E53" s="105" t="s">
        <v>54</v>
      </c>
      <c r="F53" s="92" t="s">
        <v>188</v>
      </c>
      <c r="G53" s="106"/>
      <c r="H53" s="107"/>
      <c r="I53" s="108">
        <v>31693.85</v>
      </c>
      <c r="J53" s="109">
        <f>I53/1</f>
        <v>31693.85</v>
      </c>
      <c r="K53" s="110"/>
      <c r="M53" s="126" t="s">
        <v>180</v>
      </c>
      <c r="N53" s="12"/>
    </row>
    <row r="54" spans="2:14" s="1" customFormat="1">
      <c r="B54" s="213" t="s">
        <v>142</v>
      </c>
      <c r="C54" s="214"/>
      <c r="D54" s="215"/>
      <c r="E54" s="111" t="s">
        <v>47</v>
      </c>
      <c r="F54" s="18" t="s">
        <v>6</v>
      </c>
      <c r="G54" s="18"/>
      <c r="H54" s="18"/>
      <c r="I54" s="18">
        <v>692056.79</v>
      </c>
      <c r="J54" s="112">
        <f t="shared" si="0"/>
        <v>57671.39916666667</v>
      </c>
      <c r="K54" s="229" t="s">
        <v>99</v>
      </c>
    </row>
    <row r="55" spans="2:14" s="1" customFormat="1">
      <c r="B55" s="216"/>
      <c r="C55" s="219"/>
      <c r="D55" s="218"/>
      <c r="E55" s="48" t="s">
        <v>55</v>
      </c>
      <c r="F55" s="14" t="s">
        <v>61</v>
      </c>
      <c r="G55" s="14"/>
      <c r="H55" s="14"/>
      <c r="I55" s="14">
        <v>615567.82999999996</v>
      </c>
      <c r="J55" s="113">
        <f t="shared" si="0"/>
        <v>51297.319166666661</v>
      </c>
      <c r="K55" s="211"/>
    </row>
    <row r="56" spans="2:14" s="1" customFormat="1">
      <c r="B56" s="216"/>
      <c r="C56" s="219"/>
      <c r="D56" s="218"/>
      <c r="E56" s="48" t="s">
        <v>55</v>
      </c>
      <c r="F56" s="293" t="s">
        <v>67</v>
      </c>
      <c r="G56" s="293"/>
      <c r="H56" s="293"/>
      <c r="I56" s="14">
        <v>562541.16</v>
      </c>
      <c r="J56" s="113">
        <f t="shared" si="0"/>
        <v>46878.43</v>
      </c>
      <c r="K56" s="211"/>
    </row>
    <row r="57" spans="2:14" s="1" customFormat="1" ht="78.75" customHeight="1" thickBot="1">
      <c r="B57" s="220"/>
      <c r="C57" s="221"/>
      <c r="D57" s="222"/>
      <c r="E57" s="72" t="s">
        <v>54</v>
      </c>
      <c r="F57" s="294" t="s">
        <v>68</v>
      </c>
      <c r="G57" s="294"/>
      <c r="H57" s="294"/>
      <c r="I57" s="97">
        <v>450634.52</v>
      </c>
      <c r="J57" s="114">
        <f t="shared" si="0"/>
        <v>37552.876666666671</v>
      </c>
      <c r="K57" s="212"/>
    </row>
    <row r="58" spans="2:14" s="1" customFormat="1">
      <c r="B58" s="213" t="s">
        <v>143</v>
      </c>
      <c r="C58" s="214"/>
      <c r="D58" s="215"/>
      <c r="E58" s="111" t="s">
        <v>47</v>
      </c>
      <c r="F58" s="18" t="s">
        <v>7</v>
      </c>
      <c r="G58" s="18"/>
      <c r="H58" s="18"/>
      <c r="I58" s="111">
        <v>633415.43999999994</v>
      </c>
      <c r="J58" s="112">
        <f t="shared" si="0"/>
        <v>52784.619999999995</v>
      </c>
      <c r="K58" s="229" t="s">
        <v>99</v>
      </c>
    </row>
    <row r="59" spans="2:14" s="1" customFormat="1">
      <c r="B59" s="216"/>
      <c r="C59" s="219"/>
      <c r="D59" s="218"/>
      <c r="E59" s="48" t="s">
        <v>55</v>
      </c>
      <c r="F59" s="14" t="s">
        <v>63</v>
      </c>
      <c r="G59" s="14"/>
      <c r="H59" s="14"/>
      <c r="I59" s="115">
        <v>514934.76</v>
      </c>
      <c r="J59" s="113">
        <f t="shared" si="0"/>
        <v>42911.23</v>
      </c>
      <c r="K59" s="211"/>
    </row>
    <row r="60" spans="2:14" s="1" customFormat="1">
      <c r="B60" s="216"/>
      <c r="C60" s="219"/>
      <c r="D60" s="218"/>
      <c r="E60" s="101" t="s">
        <v>55</v>
      </c>
      <c r="F60" s="64" t="s">
        <v>62</v>
      </c>
      <c r="G60" s="83" t="s">
        <v>64</v>
      </c>
      <c r="H60" s="43"/>
      <c r="I60" s="115">
        <v>642571.68000000005</v>
      </c>
      <c r="J60" s="113">
        <f t="shared" si="0"/>
        <v>53547.640000000007</v>
      </c>
      <c r="K60" s="211"/>
    </row>
    <row r="61" spans="2:14" ht="77.25" customHeight="1" thickBot="1">
      <c r="B61" s="220"/>
      <c r="C61" s="221"/>
      <c r="D61" s="222"/>
      <c r="E61" s="72" t="s">
        <v>55</v>
      </c>
      <c r="F61" s="97" t="s">
        <v>65</v>
      </c>
      <c r="G61" s="21"/>
      <c r="H61" s="21"/>
      <c r="I61" s="97">
        <v>471879.84</v>
      </c>
      <c r="J61" s="114">
        <f>I61/12</f>
        <v>39323.32</v>
      </c>
      <c r="K61" s="212"/>
      <c r="M61" s="51"/>
      <c r="N61" s="51"/>
    </row>
    <row r="62" spans="2:14">
      <c r="B62" s="213" t="s">
        <v>144</v>
      </c>
      <c r="C62" s="214"/>
      <c r="D62" s="215"/>
      <c r="E62" s="111" t="s">
        <v>47</v>
      </c>
      <c r="F62" s="18" t="s">
        <v>8</v>
      </c>
      <c r="G62" s="18"/>
      <c r="H62" s="18"/>
      <c r="I62" s="111">
        <v>643670.28</v>
      </c>
      <c r="J62" s="112">
        <f t="shared" si="0"/>
        <v>53639.19</v>
      </c>
      <c r="K62" s="18"/>
    </row>
    <row r="63" spans="2:14" ht="30">
      <c r="B63" s="216"/>
      <c r="C63" s="217"/>
      <c r="D63" s="218"/>
      <c r="E63" s="48" t="s">
        <v>55</v>
      </c>
      <c r="F63" s="14" t="s">
        <v>207</v>
      </c>
      <c r="G63" s="14"/>
      <c r="H63" s="14"/>
      <c r="I63" s="115">
        <v>722701.41</v>
      </c>
      <c r="J63" s="113">
        <v>30917.96</v>
      </c>
      <c r="K63" s="104" t="s">
        <v>99</v>
      </c>
      <c r="M63" t="s">
        <v>208</v>
      </c>
    </row>
    <row r="64" spans="2:14" ht="30">
      <c r="B64" s="216"/>
      <c r="C64" s="219"/>
      <c r="D64" s="218"/>
      <c r="E64" s="48" t="s">
        <v>55</v>
      </c>
      <c r="F64" s="14" t="s">
        <v>69</v>
      </c>
      <c r="G64" s="14"/>
      <c r="H64" s="14"/>
      <c r="I64" s="115">
        <v>722701.41</v>
      </c>
      <c r="J64" s="113">
        <f t="shared" si="0"/>
        <v>60225.1175</v>
      </c>
      <c r="K64" s="104" t="s">
        <v>99</v>
      </c>
    </row>
    <row r="65" spans="2:13" ht="30">
      <c r="B65" s="216"/>
      <c r="C65" s="219"/>
      <c r="D65" s="218"/>
      <c r="E65" s="48" t="s">
        <v>55</v>
      </c>
      <c r="F65" s="14" t="s">
        <v>70</v>
      </c>
      <c r="G65" s="14"/>
      <c r="H65" s="14"/>
      <c r="I65" s="115">
        <v>674336.58</v>
      </c>
      <c r="J65" s="113">
        <f t="shared" si="0"/>
        <v>56194.714999999997</v>
      </c>
      <c r="K65" s="104" t="s">
        <v>99</v>
      </c>
    </row>
    <row r="66" spans="2:13" ht="30">
      <c r="B66" s="216"/>
      <c r="C66" s="219"/>
      <c r="D66" s="218"/>
      <c r="E66" s="48" t="s">
        <v>55</v>
      </c>
      <c r="F66" s="118" t="s">
        <v>184</v>
      </c>
      <c r="G66" s="119"/>
      <c r="H66" s="120"/>
      <c r="I66" s="115">
        <v>447441.84</v>
      </c>
      <c r="J66" s="113">
        <f t="shared" si="0"/>
        <v>37286.82</v>
      </c>
      <c r="K66" s="104" t="s">
        <v>99</v>
      </c>
    </row>
    <row r="67" spans="2:13" ht="30">
      <c r="B67" s="216"/>
      <c r="C67" s="219"/>
      <c r="D67" s="218"/>
      <c r="E67" s="48" t="s">
        <v>55</v>
      </c>
      <c r="F67" s="14" t="s">
        <v>71</v>
      </c>
      <c r="G67" s="14"/>
      <c r="H67" s="14"/>
      <c r="I67" s="115">
        <v>140534.35</v>
      </c>
      <c r="J67" s="113">
        <f>I67/3</f>
        <v>46844.783333333333</v>
      </c>
      <c r="K67" s="104" t="s">
        <v>181</v>
      </c>
      <c r="M67" t="s">
        <v>189</v>
      </c>
    </row>
    <row r="68" spans="2:13" ht="65.25" customHeight="1" thickBot="1">
      <c r="B68" s="220"/>
      <c r="C68" s="221"/>
      <c r="D68" s="222"/>
      <c r="E68" s="72" t="s">
        <v>54</v>
      </c>
      <c r="F68" s="97" t="s">
        <v>66</v>
      </c>
      <c r="G68" s="21"/>
      <c r="H68" s="21"/>
      <c r="I68" s="116">
        <v>720033.91</v>
      </c>
      <c r="J68" s="114">
        <f t="shared" si="0"/>
        <v>60002.825833333336</v>
      </c>
      <c r="K68" s="110" t="s">
        <v>99</v>
      </c>
    </row>
    <row r="69" spans="2:13">
      <c r="B69" s="213" t="s">
        <v>145</v>
      </c>
      <c r="C69" s="214"/>
      <c r="D69" s="215"/>
      <c r="E69" s="115" t="s">
        <v>47</v>
      </c>
      <c r="F69" s="14" t="s">
        <v>199</v>
      </c>
      <c r="G69" s="14"/>
      <c r="H69" s="14"/>
      <c r="I69" s="115"/>
      <c r="J69" s="113">
        <v>55375.9</v>
      </c>
      <c r="K69" s="229" t="s">
        <v>99</v>
      </c>
      <c r="M69" t="s">
        <v>200</v>
      </c>
    </row>
    <row r="70" spans="2:13">
      <c r="B70" s="216"/>
      <c r="C70" s="217"/>
      <c r="D70" s="218"/>
      <c r="E70" s="115" t="s">
        <v>47</v>
      </c>
      <c r="F70" s="14" t="s">
        <v>182</v>
      </c>
      <c r="G70" s="14"/>
      <c r="H70" s="14"/>
      <c r="I70" s="115">
        <v>171469.14</v>
      </c>
      <c r="J70" s="113">
        <f>I70/4</f>
        <v>42867.285000000003</v>
      </c>
      <c r="K70" s="211"/>
      <c r="M70" t="s">
        <v>190</v>
      </c>
    </row>
    <row r="71" spans="2:13">
      <c r="B71" s="216"/>
      <c r="C71" s="217"/>
      <c r="D71" s="218"/>
      <c r="E71" s="48" t="s">
        <v>55</v>
      </c>
      <c r="F71" s="14" t="s">
        <v>71</v>
      </c>
      <c r="G71" s="14"/>
      <c r="H71" s="14"/>
      <c r="I71" s="115">
        <v>126115.59</v>
      </c>
      <c r="J71" s="113">
        <v>54529.78</v>
      </c>
      <c r="K71" s="211"/>
      <c r="M71" t="s">
        <v>201</v>
      </c>
    </row>
    <row r="72" spans="2:13">
      <c r="B72" s="216"/>
      <c r="C72" s="219"/>
      <c r="D72" s="218"/>
      <c r="E72" s="48" t="s">
        <v>55</v>
      </c>
      <c r="F72" s="14" t="s">
        <v>183</v>
      </c>
      <c r="G72" s="14"/>
      <c r="H72" s="14"/>
      <c r="I72" s="115">
        <v>126115.59</v>
      </c>
      <c r="J72" s="113">
        <f>I72/3</f>
        <v>42038.53</v>
      </c>
      <c r="K72" s="211"/>
      <c r="M72" t="s">
        <v>189</v>
      </c>
    </row>
    <row r="73" spans="2:13">
      <c r="B73" s="216"/>
      <c r="C73" s="219"/>
      <c r="D73" s="218"/>
      <c r="E73" s="48" t="s">
        <v>55</v>
      </c>
      <c r="F73" s="14" t="s">
        <v>72</v>
      </c>
      <c r="G73" s="14"/>
      <c r="H73" s="14"/>
      <c r="I73" s="115">
        <v>505632.86</v>
      </c>
      <c r="J73" s="113">
        <f t="shared" si="0"/>
        <v>42136.071666666663</v>
      </c>
      <c r="K73" s="211"/>
    </row>
    <row r="74" spans="2:13" ht="53.25" customHeight="1" thickBot="1">
      <c r="B74" s="220"/>
      <c r="C74" s="221"/>
      <c r="D74" s="222"/>
      <c r="E74" s="72" t="s">
        <v>92</v>
      </c>
      <c r="F74" s="97" t="s">
        <v>73</v>
      </c>
      <c r="G74" s="21"/>
      <c r="H74" s="21"/>
      <c r="I74" s="97">
        <v>405749.33</v>
      </c>
      <c r="J74" s="114">
        <f t="shared" si="0"/>
        <v>33812.444166666668</v>
      </c>
      <c r="K74" s="212"/>
    </row>
    <row r="75" spans="2:13" ht="30">
      <c r="B75" s="213" t="s">
        <v>146</v>
      </c>
      <c r="C75" s="214"/>
      <c r="D75" s="215"/>
      <c r="E75" s="111" t="s">
        <v>47</v>
      </c>
      <c r="F75" s="18" t="s">
        <v>9</v>
      </c>
      <c r="G75" s="18"/>
      <c r="H75" s="18"/>
      <c r="I75" s="18">
        <v>606034.31000000006</v>
      </c>
      <c r="J75" s="112">
        <f t="shared" si="0"/>
        <v>50502.859166666669</v>
      </c>
      <c r="K75" s="149" t="s">
        <v>99</v>
      </c>
      <c r="M75" t="s">
        <v>191</v>
      </c>
    </row>
    <row r="76" spans="2:13" ht="30.75" customHeight="1">
      <c r="B76" s="216"/>
      <c r="C76" s="219"/>
      <c r="D76" s="218"/>
      <c r="E76" s="48" t="s">
        <v>55</v>
      </c>
      <c r="F76" s="14" t="s">
        <v>74</v>
      </c>
      <c r="G76" s="14"/>
      <c r="H76" s="14"/>
      <c r="I76" s="14">
        <v>253299.26</v>
      </c>
      <c r="J76" s="113">
        <f>I76/8</f>
        <v>31662.407500000001</v>
      </c>
      <c r="K76" s="104" t="s">
        <v>99</v>
      </c>
      <c r="M76" t="s">
        <v>159</v>
      </c>
    </row>
    <row r="77" spans="2:13" ht="27.75" customHeight="1">
      <c r="B77" s="216"/>
      <c r="C77" s="219"/>
      <c r="D77" s="218"/>
      <c r="E77" s="48" t="s">
        <v>55</v>
      </c>
      <c r="F77" s="14" t="s">
        <v>161</v>
      </c>
      <c r="G77" s="14"/>
      <c r="H77" s="14"/>
      <c r="I77" s="14">
        <v>147643.88</v>
      </c>
      <c r="J77" s="113">
        <f>I77/4</f>
        <v>36910.97</v>
      </c>
      <c r="K77" s="104" t="s">
        <v>99</v>
      </c>
      <c r="M77" t="s">
        <v>160</v>
      </c>
    </row>
    <row r="78" spans="2:13" ht="38.25" customHeight="1">
      <c r="B78" s="216"/>
      <c r="C78" s="219"/>
      <c r="D78" s="218"/>
      <c r="E78" s="48" t="s">
        <v>55</v>
      </c>
      <c r="F78" s="14" t="s">
        <v>155</v>
      </c>
      <c r="G78" s="14"/>
      <c r="H78" s="14"/>
      <c r="I78" s="113">
        <v>400243.22</v>
      </c>
      <c r="J78" s="113">
        <f>I78/11</f>
        <v>36385.747272727269</v>
      </c>
      <c r="K78" s="104" t="s">
        <v>99</v>
      </c>
      <c r="M78" s="12"/>
    </row>
    <row r="79" spans="2:13" ht="36" customHeight="1">
      <c r="B79" s="216"/>
      <c r="C79" s="219"/>
      <c r="D79" s="218"/>
      <c r="E79" s="48" t="s">
        <v>54</v>
      </c>
      <c r="F79" s="14" t="s">
        <v>103</v>
      </c>
      <c r="G79" s="14"/>
      <c r="H79" s="14"/>
      <c r="I79" s="14">
        <v>99364.23</v>
      </c>
      <c r="J79" s="113">
        <f>I79/5</f>
        <v>19872.845999999998</v>
      </c>
      <c r="K79" s="104"/>
      <c r="M79" s="12" t="s">
        <v>156</v>
      </c>
    </row>
    <row r="80" spans="2:13" ht="39.75" customHeight="1" thickBot="1">
      <c r="B80" s="220"/>
      <c r="C80" s="221"/>
      <c r="D80" s="222"/>
      <c r="E80" s="72" t="s">
        <v>54</v>
      </c>
      <c r="F80" s="97" t="s">
        <v>158</v>
      </c>
      <c r="G80" s="21"/>
      <c r="H80" s="21"/>
      <c r="I80" s="97">
        <v>256571.4</v>
      </c>
      <c r="J80" s="114">
        <f>I82/7</f>
        <v>45056.437142857139</v>
      </c>
      <c r="K80" s="110" t="s">
        <v>99</v>
      </c>
      <c r="M80" s="126" t="s">
        <v>157</v>
      </c>
    </row>
    <row r="81" spans="2:13" ht="39.75" customHeight="1">
      <c r="B81" s="213" t="s">
        <v>147</v>
      </c>
      <c r="C81" s="214"/>
      <c r="D81" s="215"/>
      <c r="E81" s="127" t="s">
        <v>47</v>
      </c>
      <c r="F81" s="128" t="s">
        <v>74</v>
      </c>
      <c r="G81" s="74"/>
      <c r="H81" s="75"/>
      <c r="I81" s="131">
        <v>133620.1</v>
      </c>
      <c r="J81" s="129">
        <f>I81/4</f>
        <v>33405.025000000001</v>
      </c>
      <c r="K81" s="130"/>
      <c r="M81" s="126" t="s">
        <v>160</v>
      </c>
    </row>
    <row r="82" spans="2:13" ht="105" customHeight="1" thickBot="1">
      <c r="B82" s="220"/>
      <c r="C82" s="221"/>
      <c r="D82" s="222"/>
      <c r="E82" s="77" t="s">
        <v>47</v>
      </c>
      <c r="F82" s="103" t="s">
        <v>10</v>
      </c>
      <c r="G82" s="16"/>
      <c r="H82" s="17"/>
      <c r="I82" s="69">
        <v>315395.06</v>
      </c>
      <c r="J82" s="71">
        <f>I82/8</f>
        <v>39424.3825</v>
      </c>
      <c r="K82" s="18"/>
      <c r="M82" t="s">
        <v>159</v>
      </c>
    </row>
    <row r="83" spans="2:13" ht="124.5" customHeight="1" thickBot="1">
      <c r="B83" s="283" t="s">
        <v>150</v>
      </c>
      <c r="C83" s="284"/>
      <c r="D83" s="285"/>
      <c r="E83" s="77" t="s">
        <v>47</v>
      </c>
      <c r="F83" s="286" t="s">
        <v>149</v>
      </c>
      <c r="G83" s="287"/>
      <c r="H83" s="288"/>
      <c r="I83" s="69">
        <v>525735.35</v>
      </c>
      <c r="J83" s="71">
        <f>I83/12</f>
        <v>43811.279166666667</v>
      </c>
      <c r="K83" s="21"/>
    </row>
    <row r="84" spans="2:13" ht="15.75" customHeight="1" thickBot="1">
      <c r="B84" s="226" t="s">
        <v>148</v>
      </c>
      <c r="C84" s="227"/>
      <c r="D84" s="228"/>
      <c r="E84" s="77" t="s">
        <v>48</v>
      </c>
      <c r="F84" s="103" t="s">
        <v>4</v>
      </c>
      <c r="G84" s="16"/>
      <c r="H84" s="17"/>
      <c r="I84" s="70">
        <v>560010.26</v>
      </c>
      <c r="J84" s="71">
        <f>I84/12</f>
        <v>46667.521666666667</v>
      </c>
      <c r="K84" s="39"/>
    </row>
    <row r="87" spans="2:13">
      <c r="J87" t="s">
        <v>93</v>
      </c>
    </row>
  </sheetData>
  <mergeCells count="48">
    <mergeCell ref="K23:K25"/>
    <mergeCell ref="B26:D27"/>
    <mergeCell ref="B28:D30"/>
    <mergeCell ref="B83:D83"/>
    <mergeCell ref="F83:H83"/>
    <mergeCell ref="B33:D37"/>
    <mergeCell ref="B38:D40"/>
    <mergeCell ref="B41:D46"/>
    <mergeCell ref="E41:E42"/>
    <mergeCell ref="B23:D25"/>
    <mergeCell ref="J41:J42"/>
    <mergeCell ref="B54:D57"/>
    <mergeCell ref="K54:K57"/>
    <mergeCell ref="F56:H56"/>
    <mergeCell ref="F57:H57"/>
    <mergeCell ref="B31:D32"/>
    <mergeCell ref="D2:J2"/>
    <mergeCell ref="B4:D5"/>
    <mergeCell ref="E4:E5"/>
    <mergeCell ref="F4:H5"/>
    <mergeCell ref="I4:J5"/>
    <mergeCell ref="B22:D22"/>
    <mergeCell ref="K4:K5"/>
    <mergeCell ref="J6:J8"/>
    <mergeCell ref="K6:K8"/>
    <mergeCell ref="B15:D16"/>
    <mergeCell ref="B17:D19"/>
    <mergeCell ref="K20:K21"/>
    <mergeCell ref="B11:D12"/>
    <mergeCell ref="K11:K12"/>
    <mergeCell ref="B13:D14"/>
    <mergeCell ref="K13:K14"/>
    <mergeCell ref="B9:D10"/>
    <mergeCell ref="B6:D8"/>
    <mergeCell ref="E6:E8"/>
    <mergeCell ref="F6:H8"/>
    <mergeCell ref="B20:D21"/>
    <mergeCell ref="K41:K46"/>
    <mergeCell ref="B47:D53"/>
    <mergeCell ref="F41:H42"/>
    <mergeCell ref="B84:D84"/>
    <mergeCell ref="B69:D74"/>
    <mergeCell ref="K69:K74"/>
    <mergeCell ref="B75:D80"/>
    <mergeCell ref="B81:D82"/>
    <mergeCell ref="B58:D61"/>
    <mergeCell ref="K58:K61"/>
    <mergeCell ref="B62:D6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3" orientation="portrait" verticalDpi="0" r:id="rId1"/>
  <rowBreaks count="2" manualBreakCount="2">
    <brk id="40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культура</vt:lpstr>
      <vt:lpstr>спорт</vt:lpstr>
      <vt:lpstr>мску</vt:lpstr>
      <vt:lpstr>образование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2019-03-25T03:39:24Z</dcterms:modified>
</cp:coreProperties>
</file>