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разование" sheetId="5" r:id="rId1"/>
  </sheets>
  <calcPr calcId="162913"/>
</workbook>
</file>

<file path=xl/calcChain.xml><?xml version="1.0" encoding="utf-8"?>
<calcChain xmlns="http://schemas.openxmlformats.org/spreadsheetml/2006/main">
  <c r="J68" i="5" l="1"/>
  <c r="I71" i="5"/>
  <c r="J71" i="5" s="1"/>
  <c r="I72" i="5"/>
  <c r="J72" i="5" s="1"/>
  <c r="J69" i="5"/>
  <c r="I25" i="5"/>
  <c r="J25" i="5" s="1"/>
  <c r="J73" i="5"/>
  <c r="J70" i="5"/>
  <c r="J67" i="5"/>
  <c r="J66" i="5"/>
  <c r="J50" i="5"/>
  <c r="J49" i="5"/>
  <c r="J52" i="5"/>
  <c r="J48" i="5"/>
  <c r="J47" i="5"/>
  <c r="J24" i="5"/>
  <c r="J23" i="5"/>
  <c r="J35" i="5"/>
  <c r="J36" i="5"/>
  <c r="J37" i="5"/>
  <c r="J79" i="5"/>
  <c r="J78" i="5"/>
  <c r="J75" i="5"/>
  <c r="J76" i="5"/>
  <c r="J77" i="5"/>
  <c r="J65" i="5" l="1"/>
  <c r="J51" i="5"/>
  <c r="J80" i="5"/>
  <c r="J74" i="5"/>
  <c r="J64" i="5"/>
  <c r="J63" i="5"/>
  <c r="J62" i="5"/>
  <c r="J56" i="5"/>
  <c r="J55" i="5"/>
  <c r="J54" i="5"/>
  <c r="J53" i="5"/>
  <c r="J46" i="5"/>
  <c r="J45" i="5"/>
  <c r="J44" i="5"/>
  <c r="J43" i="5"/>
  <c r="J41" i="5"/>
  <c r="J26" i="5"/>
</calcChain>
</file>

<file path=xl/sharedStrings.xml><?xml version="1.0" encoding="utf-8"?>
<sst xmlns="http://schemas.openxmlformats.org/spreadsheetml/2006/main" count="224" uniqueCount="138">
  <si>
    <t xml:space="preserve">ФИО </t>
  </si>
  <si>
    <t>ОБРАЗОВАНИЕ</t>
  </si>
  <si>
    <t>ФОТ</t>
  </si>
  <si>
    <t>Кабацура Галина Васильевна</t>
  </si>
  <si>
    <t>Ерошкина Ирина Юрьевна</t>
  </si>
  <si>
    <t>Шиверновская Лариса Юрьевна</t>
  </si>
  <si>
    <t>Метелкина Марина Владимировна</t>
  </si>
  <si>
    <t>Шведюк Виталина Григорьевна</t>
  </si>
  <si>
    <t>Меньших Светлана Михайловна</t>
  </si>
  <si>
    <t>Коршун Елена Геннадьевна</t>
  </si>
  <si>
    <t>Учреждение</t>
  </si>
  <si>
    <t>Заведующий д/с</t>
  </si>
  <si>
    <t xml:space="preserve">Заведующий д/с </t>
  </si>
  <si>
    <t>Путинцева Галина Александровна</t>
  </si>
  <si>
    <t>Васильева Светлана Дмитриевна</t>
  </si>
  <si>
    <t>Быстрова Татьяна Ильинична</t>
  </si>
  <si>
    <t>Рыжова Нонна Юрьевна</t>
  </si>
  <si>
    <t>Заорская Татьяна Ильинична</t>
  </si>
  <si>
    <t>Алтова Татьяна Анатольевна</t>
  </si>
  <si>
    <t>Макеич Оксана Александровна</t>
  </si>
  <si>
    <t>Мухина Тамара Викторовна</t>
  </si>
  <si>
    <t>Ехалова Елена Михайловна</t>
  </si>
  <si>
    <t>Дворецкая Вера Викторовна</t>
  </si>
  <si>
    <t>Директор</t>
  </si>
  <si>
    <t>Начальник</t>
  </si>
  <si>
    <t>Зам.заведующей</t>
  </si>
  <si>
    <t xml:space="preserve">Зам.заведующей </t>
  </si>
  <si>
    <t>Зам.заведующей по ВОР</t>
  </si>
  <si>
    <t>Зам.заведующей по АХЧ</t>
  </si>
  <si>
    <t>Зам.директора по АХР</t>
  </si>
  <si>
    <t>Зам.директора по УВР</t>
  </si>
  <si>
    <t>Аблашева Татьяна Владимировна</t>
  </si>
  <si>
    <t>Федоров Игорь Геннадьевич</t>
  </si>
  <si>
    <t>Ермолович Наталья Витальевна</t>
  </si>
  <si>
    <t>Григорьева Нина Васильевна</t>
  </si>
  <si>
    <t>Шмидт Лариса Юрьевна</t>
  </si>
  <si>
    <t>Кошкина</t>
  </si>
  <si>
    <t>Ковгер Ирина Николаевна</t>
  </si>
  <si>
    <t>Ирина Анатольевна</t>
  </si>
  <si>
    <t>Зубехина Эвелина Юрьевна</t>
  </si>
  <si>
    <t>Кириллова Оксана Ивановна</t>
  </si>
  <si>
    <t>Ольбик Галия Гаязовна</t>
  </si>
  <si>
    <t>Ланина Татьяна Арсентьевна</t>
  </si>
  <si>
    <t>Мошкина Ирина Александровна</t>
  </si>
  <si>
    <t>Кудряшова Юлия Александровна</t>
  </si>
  <si>
    <t>Дворецкий Михаил Иванович</t>
  </si>
  <si>
    <t>Крылова Татьяна Юрьевна</t>
  </si>
  <si>
    <t>Хотько Ольга Викторовна</t>
  </si>
  <si>
    <t>Килих Галина Павлова</t>
  </si>
  <si>
    <t>Попова Татьяна Николаевна</t>
  </si>
  <si>
    <t>Иванова Елена Владимировна</t>
  </si>
  <si>
    <t>Логванова Татьяна Витальевна</t>
  </si>
  <si>
    <t>Смык Валентина Степановна</t>
  </si>
  <si>
    <t>Зайцева Ольга Александровна</t>
  </si>
  <si>
    <t>Осанина Екатерина Николаевна</t>
  </si>
  <si>
    <t>Кустова Любовь Владимировна</t>
  </si>
  <si>
    <t>Иванова Ольга Алексеевна</t>
  </si>
  <si>
    <t>Можарина Ирина Викторовна</t>
  </si>
  <si>
    <t>Мусухина Анна Владимировна</t>
  </si>
  <si>
    <t>-</t>
  </si>
  <si>
    <t>Батурина Людмила Сергеевна</t>
  </si>
  <si>
    <t>Портнягина Оксана Геннадьевна</t>
  </si>
  <si>
    <t>Агапова Марина Александровна</t>
  </si>
  <si>
    <t xml:space="preserve"> </t>
  </si>
  <si>
    <t>с учетом совмещения</t>
  </si>
  <si>
    <t>Занимаемая должность</t>
  </si>
  <si>
    <t xml:space="preserve">Среднемесячная заработная плата (руб)         </t>
  </si>
  <si>
    <t>Примечание</t>
  </si>
  <si>
    <t>муниципальное бюджетное дошкольное образовательное учреждение детский сад № 4, III категория</t>
  </si>
  <si>
    <t>муниципальное бюджетное дошкольное образовательное учреждение детский сад № 5, III категория</t>
  </si>
  <si>
    <t>муниципальное бюджетное дошкольное образовательное учреждение детский сад № 7 комбинированного вида</t>
  </si>
  <si>
    <t>муниципальное бюджетное дошкольное образовательное учреждение детский сад № 8</t>
  </si>
  <si>
    <t>муниципальное бюджетное дошкольное образовательное учреждение детский сад № 9 комбинированного вида, II (вторая) категория</t>
  </si>
  <si>
    <t>муниципальное бюджетное дошкольное образовательное учреждение детский сад № 10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</si>
  <si>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муниципальное бюджетное дошкольное образовательное учреждение детский сад №12</t>
  </si>
  <si>
    <t>муниципальное бюджетное дошкольное образовательное учреждение детский сад № 13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</si>
  <si>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муниципальное бюджетное дошкольное образовательное учреждение детский сад № 14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</si>
  <si>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муниципальное бюджетное дошкольное образовательное учреждение детский сад № 15 общеразвивающего вида с приотритетным осуществлением деятельности по одному из направлений развития детей (художественно-эстетическое), II (вторая) категория</t>
  </si>
  <si>
    <t>муниципальное автономное дошкольное образовательное учреждение детский сад № 17</t>
  </si>
  <si>
    <t>муниципальное бюджетное дошкольное образовательное учреждение детский сад № 18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</si>
  <si>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0,5 ст с учетом совмещения</t>
  </si>
  <si>
    <t>муниципальное бюджетное общеобразовательное учреждение "Средняя общеобразовательная школа №2 им. Ю.А. Гагарина" г. Дивногорска</t>
  </si>
  <si>
    <t>Авдеенко Зинаида Александровна</t>
  </si>
  <si>
    <t>муниципальное бюджетное общеобразовательное учреждение средняя общеобразовательная школа № 4</t>
  </si>
  <si>
    <t>Федосеева Жаннета Валерьевна</t>
  </si>
  <si>
    <t>муниципальное бюджетное общеобразовательное учреждение средняя общеобразовательная школа № 5</t>
  </si>
  <si>
    <t>муниципальное бюджетное общеобразовательное учреждение средняя общеобразовательная школа № 7</t>
  </si>
  <si>
    <t>муниципальное бюджетное общеобразовательное учреждение средняя общеобразовательная школа № 9</t>
  </si>
  <si>
    <t>муниципальное бюджетное образовательное учреждение дополнительного образования "Дом детского творчества"</t>
  </si>
  <si>
    <t>Муниципальное казенное учреждение "Городской информационно-методический центр" в системе образования города Дивногорска</t>
  </si>
  <si>
    <t>Отдел образования</t>
  </si>
  <si>
    <t>Мажарина Надежда Васильевна</t>
  </si>
  <si>
    <t>муниципальное бюджетное образовательное учреждение дополнительного образования "Детская эколого-биологическая станция"</t>
  </si>
  <si>
    <t>Дводненко Евгения Алексеевна</t>
  </si>
  <si>
    <t>Панфилова Анна Анатольевна</t>
  </si>
  <si>
    <t>с учетом совмещения по 31.08.2018</t>
  </si>
  <si>
    <t xml:space="preserve"> Зам.заведующей</t>
  </si>
  <si>
    <t>Кириллова Анна Ивановна</t>
  </si>
  <si>
    <t>Косырева Наталия Анатольевна</t>
  </si>
  <si>
    <t>Фролова Елена Владимировна</t>
  </si>
  <si>
    <t xml:space="preserve">с учетом совмещения </t>
  </si>
  <si>
    <t>Чесалин Сергей Юрьевич</t>
  </si>
  <si>
    <t>Смолина Екатерина Александровна</t>
  </si>
  <si>
    <t>Дик Наталья Валерьевна</t>
  </si>
  <si>
    <t>Косенко Ольга Владимировна</t>
  </si>
  <si>
    <t>Полежаев Александр Викторович</t>
  </si>
  <si>
    <t>Информация о среднемесячной заработной плате руководителей, их заместителей и главных бухгалтеров муниципальных учреждений города Дивногорска за 2019 год</t>
  </si>
  <si>
    <t>0,5 ставки с 01.10.2019</t>
  </si>
  <si>
    <t>Литвинова Марина Галиуловна</t>
  </si>
  <si>
    <t>до 26.05.2019г</t>
  </si>
  <si>
    <t>Скокова Дарья Викторовна</t>
  </si>
  <si>
    <t>с 27. 05.2019г</t>
  </si>
  <si>
    <t>0,5 ставки с учетом совмещения</t>
  </si>
  <si>
    <t>Андросова Татьяна Егоровна</t>
  </si>
  <si>
    <t>Зам. директора по УВР</t>
  </si>
  <si>
    <t>Метелкин Андрей Евгеньевич</t>
  </si>
  <si>
    <t>с 01.11.2019г</t>
  </si>
  <si>
    <t>Вечеря Екатерина Владимировна</t>
  </si>
  <si>
    <t>Стерхова Светлана Петровна</t>
  </si>
  <si>
    <t>по  31.08.2019</t>
  </si>
  <si>
    <t>с 03.09.2019</t>
  </si>
  <si>
    <t>Суховольская Елена Викторовна</t>
  </si>
  <si>
    <t>с 06.08.2019</t>
  </si>
  <si>
    <t>по 31.05.2019</t>
  </si>
  <si>
    <t>до 20.11.2019</t>
  </si>
  <si>
    <t>Новоселова Татьяна Михайловна</t>
  </si>
  <si>
    <t>с 17.01.2019</t>
  </si>
  <si>
    <t>Муниципальное казенное учреждение "Центр технического обслуживания"</t>
  </si>
  <si>
    <t>с 19.08.2019</t>
  </si>
  <si>
    <t>Никонова Галина Ильинична</t>
  </si>
  <si>
    <t>по 14.08.2019</t>
  </si>
  <si>
    <t>с учётом совмещения</t>
  </si>
  <si>
    <t>по 31.10.2019 (декрет)</t>
  </si>
  <si>
    <t>по 30.10.2019г</t>
  </si>
  <si>
    <t>по 01.04.2019</t>
  </si>
  <si>
    <t>Муниципальное казенное общеобразовательное учреждение Открытая (сменная) общеобразовательная школа № 1</t>
  </si>
  <si>
    <t>с 02.04.2019 по 14.08.19</t>
  </si>
  <si>
    <t>с 15.08.2019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</si>
</sst>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i/>
      <u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0" xfId="0" applyFill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14" fontId="0" fillId="0" borderId="0" xfId="0" applyNumberFormat="1" applyBorder="1"/>
    <xf numFmtId="0" fontId="0" fillId="0" borderId="18" xfId="0" applyBorder="1"/>
    <xf numFmtId="0" fontId="0" fillId="0" borderId="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ill="1"/>
    <xf numFmtId="0" fontId="0" fillId="0" borderId="23" xfId="0" applyBorder="1"/>
    <xf numFmtId="0" fontId="0" fillId="0" borderId="27" xfId="0" applyBorder="1"/>
    <xf numFmtId="0" fontId="0" fillId="0" borderId="21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2" fontId="0" fillId="0" borderId="21" xfId="0" applyNumberFormat="1" applyBorder="1" applyAlignment="1"/>
    <xf numFmtId="0" fontId="0" fillId="0" borderId="19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top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6" xfId="0" applyFill="1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8" xfId="0" applyBorder="1" applyAlignment="1">
      <alignment wrapText="1"/>
    </xf>
    <xf numFmtId="0" fontId="0" fillId="0" borderId="6" xfId="0" applyBorder="1" applyAlignment="1"/>
    <xf numFmtId="0" fontId="0" fillId="0" borderId="19" xfId="0" applyFill="1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/>
    <xf numFmtId="0" fontId="0" fillId="0" borderId="17" xfId="0" applyBorder="1" applyAlignment="1"/>
    <xf numFmtId="0" fontId="0" fillId="0" borderId="28" xfId="0" applyBorder="1" applyAlignment="1"/>
    <xf numFmtId="0" fontId="0" fillId="0" borderId="10" xfId="0" applyFill="1" applyBorder="1" applyAlignment="1"/>
    <xf numFmtId="0" fontId="0" fillId="0" borderId="10" xfId="0" applyBorder="1" applyAlignment="1"/>
    <xf numFmtId="2" fontId="0" fillId="0" borderId="10" xfId="0" applyNumberFormat="1" applyBorder="1" applyAlignment="1"/>
    <xf numFmtId="2" fontId="0" fillId="0" borderId="6" xfId="0" applyNumberFormat="1" applyBorder="1" applyAlignment="1"/>
    <xf numFmtId="0" fontId="0" fillId="0" borderId="13" xfId="0" applyBorder="1" applyAlignment="1"/>
    <xf numFmtId="2" fontId="0" fillId="0" borderId="13" xfId="0" applyNumberFormat="1" applyBorder="1" applyAlignment="1"/>
    <xf numFmtId="0" fontId="0" fillId="0" borderId="8" xfId="0" applyBorder="1" applyAlignment="1"/>
    <xf numFmtId="0" fontId="0" fillId="0" borderId="9" xfId="0" applyBorder="1" applyAlignment="1"/>
    <xf numFmtId="2" fontId="0" fillId="0" borderId="9" xfId="0" applyNumberFormat="1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5" xfId="0" applyBorder="1" applyAlignment="1"/>
    <xf numFmtId="2" fontId="0" fillId="0" borderId="5" xfId="0" applyNumberFormat="1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31" xfId="0" applyBorder="1" applyAlignment="1"/>
    <xf numFmtId="2" fontId="0" fillId="0" borderId="31" xfId="0" applyNumberFormat="1" applyBorder="1" applyAlignment="1"/>
    <xf numFmtId="0" fontId="0" fillId="0" borderId="8" xfId="0" applyFill="1" applyBorder="1" applyAlignment="1"/>
    <xf numFmtId="0" fontId="0" fillId="0" borderId="29" xfId="0" applyFill="1" applyBorder="1" applyAlignment="1"/>
    <xf numFmtId="0" fontId="0" fillId="0" borderId="27" xfId="0" applyFill="1" applyBorder="1" applyAlignment="1"/>
    <xf numFmtId="0" fontId="0" fillId="0" borderId="32" xfId="0" applyBorder="1" applyAlignment="1"/>
    <xf numFmtId="0" fontId="0" fillId="0" borderId="33" xfId="0" applyBorder="1" applyAlignment="1"/>
    <xf numFmtId="0" fontId="0" fillId="0" borderId="32" xfId="0" applyFill="1" applyBorder="1" applyAlignment="1"/>
    <xf numFmtId="2" fontId="0" fillId="0" borderId="33" xfId="0" applyNumberFormat="1" applyBorder="1" applyAlignment="1"/>
    <xf numFmtId="0" fontId="0" fillId="0" borderId="20" xfId="0" applyFill="1" applyBorder="1" applyAlignment="1"/>
    <xf numFmtId="0" fontId="0" fillId="0" borderId="7" xfId="0" applyBorder="1" applyAlignment="1"/>
    <xf numFmtId="0" fontId="0" fillId="0" borderId="0" xfId="0" applyFill="1" applyBorder="1" applyAlignment="1"/>
    <xf numFmtId="0" fontId="0" fillId="0" borderId="27" xfId="0" applyBorder="1" applyAlignment="1"/>
    <xf numFmtId="0" fontId="0" fillId="0" borderId="30" xfId="0" applyFill="1" applyBorder="1" applyAlignment="1"/>
    <xf numFmtId="0" fontId="0" fillId="0" borderId="22" xfId="0" applyBorder="1" applyAlignment="1"/>
    <xf numFmtId="0" fontId="0" fillId="0" borderId="34" xfId="0" applyBorder="1" applyAlignment="1">
      <alignment wrapText="1"/>
    </xf>
    <xf numFmtId="2" fontId="0" fillId="0" borderId="36" xfId="0" applyNumberFormat="1" applyBorder="1" applyAlignment="1"/>
    <xf numFmtId="0" fontId="0" fillId="0" borderId="13" xfId="0" applyBorder="1" applyAlignment="1"/>
    <xf numFmtId="0" fontId="0" fillId="0" borderId="37" xfId="0" applyFill="1" applyBorder="1" applyAlignment="1"/>
    <xf numFmtId="2" fontId="0" fillId="0" borderId="37" xfId="0" applyNumberFormat="1" applyBorder="1" applyAlignment="1"/>
    <xf numFmtId="0" fontId="0" fillId="0" borderId="29" xfId="0" applyBorder="1" applyAlignment="1">
      <alignment wrapText="1"/>
    </xf>
    <xf numFmtId="0" fontId="0" fillId="0" borderId="13" xfId="0" applyFill="1" applyBorder="1" applyAlignment="1"/>
    <xf numFmtId="0" fontId="0" fillId="0" borderId="6" xfId="0" applyFill="1" applyBorder="1" applyAlignment="1"/>
    <xf numFmtId="0" fontId="0" fillId="0" borderId="6" xfId="0" applyBorder="1" applyAlignment="1"/>
    <xf numFmtId="0" fontId="0" fillId="0" borderId="13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16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1" fillId="0" borderId="0" xfId="0" applyFont="1" applyAlignment="1">
      <alignment horizontal="center" wrapText="1"/>
    </xf>
    <xf numFmtId="0" fontId="0" fillId="0" borderId="3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6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13" xfId="0" applyBorder="1" applyAlignment="1"/>
    <xf numFmtId="0" fontId="0" fillId="0" borderId="2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9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9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4"/>
  <sheetViews>
    <sheetView tabSelected="1" workbookViewId="0">
      <selection activeCell="Q10" sqref="Q10"/>
    </sheetView>
  </sheetViews>
  <sheetFormatPr defaultRowHeight="15" x14ac:dyDescent="0.25"/>
  <cols>
    <col min="2" max="2" width="4.140625" customWidth="1"/>
    <col min="4" max="4" width="11.85546875" customWidth="1"/>
    <col min="5" max="5" width="24.42578125" customWidth="1"/>
    <col min="8" max="8" width="15" customWidth="1"/>
    <col min="9" max="9" width="14.140625" hidden="1" customWidth="1"/>
    <col min="10" max="10" width="16.5703125" customWidth="1"/>
    <col min="11" max="11" width="20.5703125" customWidth="1"/>
    <col min="12" max="12" width="1.85546875" customWidth="1"/>
    <col min="13" max="13" width="16" customWidth="1"/>
  </cols>
  <sheetData>
    <row r="2" spans="2:11" ht="81.75" customHeight="1" x14ac:dyDescent="0.3">
      <c r="D2" s="93" t="s">
        <v>106</v>
      </c>
      <c r="E2" s="93"/>
      <c r="F2" s="93"/>
      <c r="G2" s="93"/>
      <c r="H2" s="93"/>
      <c r="I2" s="93"/>
      <c r="J2" s="93"/>
    </row>
    <row r="3" spans="2:11" ht="15.75" thickBot="1" x14ac:dyDescent="0.3"/>
    <row r="4" spans="2:11" s="1" customFormat="1" x14ac:dyDescent="0.25">
      <c r="B4" s="94" t="s">
        <v>10</v>
      </c>
      <c r="C4" s="95"/>
      <c r="D4" s="96"/>
      <c r="E4" s="139" t="s">
        <v>65</v>
      </c>
      <c r="F4" s="94" t="s">
        <v>0</v>
      </c>
      <c r="G4" s="95"/>
      <c r="H4" s="141"/>
      <c r="I4" s="145" t="s">
        <v>66</v>
      </c>
      <c r="J4" s="146"/>
      <c r="K4" s="149" t="s">
        <v>67</v>
      </c>
    </row>
    <row r="5" spans="2:11" s="1" customFormat="1" ht="48.75" customHeight="1" thickBot="1" x14ac:dyDescent="0.3">
      <c r="B5" s="97"/>
      <c r="C5" s="98"/>
      <c r="D5" s="99"/>
      <c r="E5" s="140"/>
      <c r="F5" s="142"/>
      <c r="G5" s="143"/>
      <c r="H5" s="144"/>
      <c r="I5" s="147"/>
      <c r="J5" s="148"/>
      <c r="K5" s="150"/>
    </row>
    <row r="6" spans="2:11" s="1" customFormat="1" x14ac:dyDescent="0.25">
      <c r="B6" s="163" t="s">
        <v>1</v>
      </c>
      <c r="C6" s="164"/>
      <c r="D6" s="165"/>
      <c r="E6" s="172"/>
      <c r="F6" s="173"/>
      <c r="G6" s="174"/>
      <c r="H6" s="151"/>
      <c r="I6" s="13"/>
      <c r="J6" s="151"/>
      <c r="K6" s="154"/>
    </row>
    <row r="7" spans="2:11" s="1" customFormat="1" x14ac:dyDescent="0.25">
      <c r="B7" s="166"/>
      <c r="C7" s="167"/>
      <c r="D7" s="168"/>
      <c r="E7" s="155"/>
      <c r="F7" s="175"/>
      <c r="G7" s="176"/>
      <c r="H7" s="152"/>
      <c r="I7" s="2" t="s">
        <v>2</v>
      </c>
      <c r="J7" s="152"/>
      <c r="K7" s="155"/>
    </row>
    <row r="8" spans="2:11" s="1" customFormat="1" x14ac:dyDescent="0.25">
      <c r="B8" s="169"/>
      <c r="C8" s="170"/>
      <c r="D8" s="171"/>
      <c r="E8" s="156"/>
      <c r="F8" s="177"/>
      <c r="G8" s="178"/>
      <c r="H8" s="153"/>
      <c r="I8" s="14"/>
      <c r="J8" s="153"/>
      <c r="K8" s="156"/>
    </row>
    <row r="9" spans="2:11" s="1" customFormat="1" x14ac:dyDescent="0.25">
      <c r="B9" s="157" t="s">
        <v>68</v>
      </c>
      <c r="C9" s="158"/>
      <c r="D9" s="159"/>
      <c r="E9" s="41" t="s">
        <v>11</v>
      </c>
      <c r="F9" s="41" t="s">
        <v>13</v>
      </c>
      <c r="G9" s="41"/>
      <c r="H9" s="41"/>
      <c r="I9" s="37">
        <v>509203.08</v>
      </c>
      <c r="J9" s="23">
        <v>46752.53</v>
      </c>
      <c r="K9" s="15"/>
    </row>
    <row r="10" spans="2:11" s="1" customFormat="1" ht="61.5" customHeight="1" thickBot="1" x14ac:dyDescent="0.3">
      <c r="B10" s="160"/>
      <c r="C10" s="161"/>
      <c r="D10" s="162"/>
      <c r="E10" s="46" t="s">
        <v>26</v>
      </c>
      <c r="F10" s="53" t="s">
        <v>49</v>
      </c>
      <c r="G10" s="53"/>
      <c r="H10" s="54"/>
      <c r="I10" s="53">
        <v>542147.04</v>
      </c>
      <c r="J10" s="55">
        <v>47469.11</v>
      </c>
      <c r="K10" s="16" t="s">
        <v>64</v>
      </c>
    </row>
    <row r="11" spans="2:11" s="1" customFormat="1" x14ac:dyDescent="0.25">
      <c r="B11" s="157" t="s">
        <v>69</v>
      </c>
      <c r="C11" s="158"/>
      <c r="D11" s="159"/>
      <c r="E11" s="56" t="s">
        <v>11</v>
      </c>
      <c r="F11" s="57" t="s">
        <v>14</v>
      </c>
      <c r="G11" s="57"/>
      <c r="H11" s="58"/>
      <c r="I11" s="57">
        <v>375026.4</v>
      </c>
      <c r="J11" s="59">
        <v>33070.639999999999</v>
      </c>
      <c r="K11" s="179" t="s">
        <v>64</v>
      </c>
    </row>
    <row r="12" spans="2:11" s="1" customFormat="1" ht="59.25" customHeight="1" thickBot="1" x14ac:dyDescent="0.3">
      <c r="B12" s="103"/>
      <c r="C12" s="104"/>
      <c r="D12" s="105"/>
      <c r="E12" s="46"/>
      <c r="F12" s="53" t="s">
        <v>59</v>
      </c>
      <c r="G12" s="53"/>
      <c r="H12" s="54"/>
      <c r="I12" s="53" t="s">
        <v>59</v>
      </c>
      <c r="J12" s="55" t="s">
        <v>59</v>
      </c>
      <c r="K12" s="180"/>
    </row>
    <row r="13" spans="2:11" s="1" customFormat="1" x14ac:dyDescent="0.25">
      <c r="B13" s="132" t="s">
        <v>70</v>
      </c>
      <c r="C13" s="133"/>
      <c r="D13" s="134"/>
      <c r="E13" s="56" t="s">
        <v>12</v>
      </c>
      <c r="F13" s="60" t="s">
        <v>15</v>
      </c>
      <c r="G13" s="61"/>
      <c r="H13" s="62"/>
      <c r="I13" s="61">
        <v>497155.2</v>
      </c>
      <c r="J13" s="63">
        <v>38791.33</v>
      </c>
      <c r="K13" s="172"/>
    </row>
    <row r="14" spans="2:11" s="1" customFormat="1" ht="75.75" customHeight="1" thickBot="1" x14ac:dyDescent="0.3">
      <c r="B14" s="118"/>
      <c r="C14" s="119"/>
      <c r="D14" s="120"/>
      <c r="E14" s="46" t="s">
        <v>25</v>
      </c>
      <c r="F14" s="64" t="s">
        <v>50</v>
      </c>
      <c r="G14" s="53"/>
      <c r="H14" s="54"/>
      <c r="I14" s="53">
        <v>450654.71999999997</v>
      </c>
      <c r="J14" s="55">
        <v>30688.53</v>
      </c>
      <c r="K14" s="181"/>
    </row>
    <row r="15" spans="2:11" s="1" customFormat="1" x14ac:dyDescent="0.25">
      <c r="B15" s="100" t="s">
        <v>71</v>
      </c>
      <c r="C15" s="101"/>
      <c r="D15" s="102"/>
      <c r="E15" s="56" t="s">
        <v>12</v>
      </c>
      <c r="F15" s="60" t="s">
        <v>47</v>
      </c>
      <c r="G15" s="61"/>
      <c r="H15" s="62"/>
      <c r="I15" s="61">
        <v>424817.16</v>
      </c>
      <c r="J15" s="63">
        <v>37876.519999999997</v>
      </c>
      <c r="K15" s="6"/>
    </row>
    <row r="16" spans="2:11" s="1" customFormat="1" x14ac:dyDescent="0.25">
      <c r="B16" s="115"/>
      <c r="C16" s="116"/>
      <c r="D16" s="117"/>
      <c r="E16" s="41" t="s">
        <v>25</v>
      </c>
      <c r="F16" s="87" t="s">
        <v>108</v>
      </c>
      <c r="G16" s="88"/>
      <c r="H16" s="89"/>
      <c r="I16" s="41"/>
      <c r="J16" s="50">
        <v>13865.95</v>
      </c>
      <c r="K16" s="4" t="s">
        <v>107</v>
      </c>
    </row>
    <row r="17" spans="2:13" s="1" customFormat="1" ht="63" customHeight="1" thickBot="1" x14ac:dyDescent="0.3">
      <c r="B17" s="103"/>
      <c r="C17" s="104"/>
      <c r="D17" s="105"/>
      <c r="E17" s="46" t="s">
        <v>25</v>
      </c>
      <c r="F17" s="64" t="s">
        <v>48</v>
      </c>
      <c r="G17" s="53"/>
      <c r="H17" s="54"/>
      <c r="I17" s="53">
        <v>437404.44</v>
      </c>
      <c r="J17" s="55">
        <v>34128.199999999997</v>
      </c>
      <c r="K17" s="17" t="s">
        <v>107</v>
      </c>
    </row>
    <row r="18" spans="2:13" s="1" customFormat="1" x14ac:dyDescent="0.25">
      <c r="B18" s="100" t="s">
        <v>72</v>
      </c>
      <c r="C18" s="101"/>
      <c r="D18" s="102"/>
      <c r="E18" s="56" t="s">
        <v>12</v>
      </c>
      <c r="F18" s="65" t="s">
        <v>16</v>
      </c>
      <c r="G18" s="61"/>
      <c r="H18" s="62"/>
      <c r="I18" s="61">
        <v>557784.96</v>
      </c>
      <c r="J18" s="63">
        <v>47055.58</v>
      </c>
      <c r="K18" s="18"/>
    </row>
    <row r="19" spans="2:13" s="1" customFormat="1" x14ac:dyDescent="0.25">
      <c r="B19" s="115"/>
      <c r="C19" s="116"/>
      <c r="D19" s="117"/>
      <c r="E19" s="48" t="s">
        <v>27</v>
      </c>
      <c r="F19" s="66" t="s">
        <v>51</v>
      </c>
      <c r="G19" s="67"/>
      <c r="H19" s="68"/>
      <c r="I19" s="69">
        <v>480755.52</v>
      </c>
      <c r="J19" s="70">
        <v>39762.769999999997</v>
      </c>
      <c r="K19" s="19"/>
    </row>
    <row r="20" spans="2:13" s="1" customFormat="1" ht="72" customHeight="1" thickBot="1" x14ac:dyDescent="0.3">
      <c r="B20" s="103"/>
      <c r="C20" s="104"/>
      <c r="D20" s="105"/>
      <c r="E20" s="46" t="s">
        <v>28</v>
      </c>
      <c r="F20" s="64" t="s">
        <v>52</v>
      </c>
      <c r="G20" s="53"/>
      <c r="H20" s="54"/>
      <c r="I20" s="53">
        <v>477427.20000000001</v>
      </c>
      <c r="J20" s="55">
        <v>40378.33</v>
      </c>
      <c r="K20" s="16" t="s">
        <v>100</v>
      </c>
    </row>
    <row r="21" spans="2:13" s="1" customFormat="1" x14ac:dyDescent="0.25">
      <c r="B21" s="100" t="s">
        <v>73</v>
      </c>
      <c r="C21" s="101"/>
      <c r="D21" s="102"/>
      <c r="E21" s="56" t="s">
        <v>12</v>
      </c>
      <c r="F21" s="65" t="s">
        <v>17</v>
      </c>
      <c r="G21" s="61"/>
      <c r="H21" s="62"/>
      <c r="I21" s="61">
        <v>427852.56</v>
      </c>
      <c r="J21" s="63">
        <v>35824.78</v>
      </c>
      <c r="K21" s="172"/>
    </row>
    <row r="22" spans="2:13" s="1" customFormat="1" ht="81.75" customHeight="1" thickBot="1" x14ac:dyDescent="0.3">
      <c r="B22" s="103"/>
      <c r="C22" s="104"/>
      <c r="D22" s="105"/>
      <c r="E22" s="46" t="s">
        <v>25</v>
      </c>
      <c r="F22" s="64" t="s">
        <v>53</v>
      </c>
      <c r="G22" s="53"/>
      <c r="H22" s="54"/>
      <c r="I22" s="53">
        <v>376090.08</v>
      </c>
      <c r="J22" s="55">
        <v>33500.6</v>
      </c>
      <c r="K22" s="181"/>
    </row>
    <row r="23" spans="2:13" s="1" customFormat="1" ht="17.25" customHeight="1" x14ac:dyDescent="0.25">
      <c r="B23" s="115" t="s">
        <v>74</v>
      </c>
      <c r="C23" s="116"/>
      <c r="D23" s="117"/>
      <c r="E23" s="48" t="s">
        <v>12</v>
      </c>
      <c r="F23" s="66" t="s">
        <v>104</v>
      </c>
      <c r="G23" s="67"/>
      <c r="H23" s="68"/>
      <c r="I23" s="69">
        <v>375987.29</v>
      </c>
      <c r="J23" s="70">
        <f>I23/12</f>
        <v>31332.274166666666</v>
      </c>
      <c r="K23" s="48"/>
    </row>
    <row r="24" spans="2:13" s="1" customFormat="1" ht="26.25" customHeight="1" x14ac:dyDescent="0.25">
      <c r="B24" s="115"/>
      <c r="C24" s="116"/>
      <c r="D24" s="117"/>
      <c r="E24" s="41" t="s">
        <v>27</v>
      </c>
      <c r="F24" s="42" t="s">
        <v>121</v>
      </c>
      <c r="G24" s="38"/>
      <c r="H24" s="39"/>
      <c r="I24" s="71">
        <v>274076.28999999998</v>
      </c>
      <c r="J24" s="23">
        <f>I24/5</f>
        <v>54815.257999999994</v>
      </c>
      <c r="K24" s="10" t="s">
        <v>131</v>
      </c>
      <c r="M24" s="1" t="s">
        <v>122</v>
      </c>
    </row>
    <row r="25" spans="2:13" s="1" customFormat="1" ht="25.5" customHeight="1" x14ac:dyDescent="0.25">
      <c r="B25" s="115"/>
      <c r="C25" s="116"/>
      <c r="D25" s="117"/>
      <c r="E25" s="41" t="s">
        <v>27</v>
      </c>
      <c r="F25" s="42" t="s">
        <v>60</v>
      </c>
      <c r="G25" s="38"/>
      <c r="H25" s="39"/>
      <c r="I25" s="71">
        <f>246188.06-82045.26</f>
        <v>164142.79999999999</v>
      </c>
      <c r="J25" s="23">
        <f>I25/5</f>
        <v>32828.559999999998</v>
      </c>
      <c r="K25" s="10"/>
      <c r="M25" s="1" t="s">
        <v>123</v>
      </c>
    </row>
    <row r="26" spans="2:13" s="1" customFormat="1" ht="17.25" customHeight="1" thickBot="1" x14ac:dyDescent="0.3">
      <c r="B26" s="103"/>
      <c r="C26" s="104"/>
      <c r="D26" s="105"/>
      <c r="E26" s="46" t="s">
        <v>28</v>
      </c>
      <c r="F26" s="64" t="s">
        <v>61</v>
      </c>
      <c r="G26" s="53"/>
      <c r="H26" s="54"/>
      <c r="I26" s="53">
        <v>440985.66</v>
      </c>
      <c r="J26" s="55">
        <f>I26/12</f>
        <v>36748.805</v>
      </c>
      <c r="K26" s="79"/>
    </row>
    <row r="27" spans="2:13" s="1" customFormat="1" x14ac:dyDescent="0.25">
      <c r="B27" s="106" t="s">
        <v>75</v>
      </c>
      <c r="C27" s="107"/>
      <c r="D27" s="108"/>
      <c r="E27" s="56" t="s">
        <v>12</v>
      </c>
      <c r="F27" s="65" t="s">
        <v>18</v>
      </c>
      <c r="G27" s="61"/>
      <c r="H27" s="62"/>
      <c r="I27" s="61">
        <v>441728.04</v>
      </c>
      <c r="J27" s="63">
        <v>38887.599999999999</v>
      </c>
      <c r="K27" s="18"/>
    </row>
    <row r="28" spans="2:13" s="1" customFormat="1" x14ac:dyDescent="0.25">
      <c r="B28" s="109"/>
      <c r="C28" s="110"/>
      <c r="D28" s="111"/>
      <c r="E28" s="41" t="s">
        <v>25</v>
      </c>
      <c r="F28" s="185" t="s">
        <v>110</v>
      </c>
      <c r="G28" s="88"/>
      <c r="H28" s="89"/>
      <c r="I28" s="38"/>
      <c r="J28" s="23">
        <v>32880.03</v>
      </c>
      <c r="K28" s="30" t="s">
        <v>64</v>
      </c>
      <c r="M28" s="1" t="s">
        <v>111</v>
      </c>
    </row>
    <row r="29" spans="2:13" s="1" customFormat="1" ht="50.25" customHeight="1" thickBot="1" x14ac:dyDescent="0.3">
      <c r="B29" s="112"/>
      <c r="C29" s="113"/>
      <c r="D29" s="114"/>
      <c r="E29" s="46" t="s">
        <v>96</v>
      </c>
      <c r="F29" s="64" t="s">
        <v>97</v>
      </c>
      <c r="G29" s="53"/>
      <c r="H29" s="54"/>
      <c r="I29" s="72">
        <v>528073.43000000005</v>
      </c>
      <c r="J29" s="55">
        <v>46388.56</v>
      </c>
      <c r="K29" s="16" t="s">
        <v>64</v>
      </c>
      <c r="M29" s="1" t="s">
        <v>109</v>
      </c>
    </row>
    <row r="30" spans="2:13" s="1" customFormat="1" x14ac:dyDescent="0.25">
      <c r="B30" s="100" t="s">
        <v>76</v>
      </c>
      <c r="C30" s="101"/>
      <c r="D30" s="102"/>
      <c r="E30" s="56" t="s">
        <v>12</v>
      </c>
      <c r="F30" s="73" t="s">
        <v>19</v>
      </c>
      <c r="G30" s="57"/>
      <c r="H30" s="58"/>
      <c r="I30" s="74">
        <v>558972.84</v>
      </c>
      <c r="J30" s="59">
        <v>50784.51</v>
      </c>
      <c r="K30" s="18"/>
    </row>
    <row r="31" spans="2:13" s="1" customFormat="1" x14ac:dyDescent="0.25">
      <c r="B31" s="115"/>
      <c r="C31" s="116"/>
      <c r="D31" s="117"/>
      <c r="E31" s="41" t="s">
        <v>27</v>
      </c>
      <c r="F31" s="33" t="s">
        <v>54</v>
      </c>
      <c r="G31" s="41"/>
      <c r="H31" s="41"/>
      <c r="I31" s="42">
        <v>392294.28</v>
      </c>
      <c r="J31" s="23">
        <v>41318.230000000003</v>
      </c>
      <c r="K31" s="19"/>
    </row>
    <row r="32" spans="2:13" s="1" customFormat="1" ht="45.75" thickBot="1" x14ac:dyDescent="0.3">
      <c r="B32" s="118"/>
      <c r="C32" s="119"/>
      <c r="D32" s="120"/>
      <c r="E32" s="46" t="s">
        <v>28</v>
      </c>
      <c r="F32" s="64" t="s">
        <v>55</v>
      </c>
      <c r="G32" s="53"/>
      <c r="H32" s="54"/>
      <c r="I32" s="53">
        <v>454455.48</v>
      </c>
      <c r="J32" s="55">
        <v>40807.480000000003</v>
      </c>
      <c r="K32" s="11" t="s">
        <v>95</v>
      </c>
    </row>
    <row r="33" spans="2:13" s="1" customFormat="1" x14ac:dyDescent="0.25">
      <c r="B33" s="100" t="s">
        <v>77</v>
      </c>
      <c r="C33" s="101"/>
      <c r="D33" s="102"/>
      <c r="E33" s="56" t="s">
        <v>12</v>
      </c>
      <c r="F33" s="65" t="s">
        <v>20</v>
      </c>
      <c r="G33" s="61"/>
      <c r="H33" s="62"/>
      <c r="I33" s="61">
        <v>473928.24</v>
      </c>
      <c r="J33" s="63">
        <v>42098.96</v>
      </c>
      <c r="K33" s="5"/>
    </row>
    <row r="34" spans="2:13" s="1" customFormat="1" ht="173.25" customHeight="1" thickBot="1" x14ac:dyDescent="0.3">
      <c r="B34" s="103"/>
      <c r="C34" s="104"/>
      <c r="D34" s="105"/>
      <c r="E34" s="46" t="s">
        <v>25</v>
      </c>
      <c r="F34" s="64" t="s">
        <v>56</v>
      </c>
      <c r="G34" s="53"/>
      <c r="H34" s="54"/>
      <c r="I34" s="53">
        <v>469214.88</v>
      </c>
      <c r="J34" s="55">
        <v>37800.43</v>
      </c>
      <c r="K34" s="7"/>
    </row>
    <row r="35" spans="2:13" s="1" customFormat="1" ht="24.75" customHeight="1" x14ac:dyDescent="0.25">
      <c r="B35" s="100" t="s">
        <v>78</v>
      </c>
      <c r="C35" s="101"/>
      <c r="D35" s="102"/>
      <c r="E35" s="44" t="s">
        <v>12</v>
      </c>
      <c r="F35" s="65" t="s">
        <v>21</v>
      </c>
      <c r="G35" s="61"/>
      <c r="H35" s="62"/>
      <c r="I35" s="75">
        <v>595699.69999999995</v>
      </c>
      <c r="J35" s="63">
        <f>I35/12</f>
        <v>49641.641666666663</v>
      </c>
      <c r="K35" s="43"/>
    </row>
    <row r="36" spans="2:13" s="1" customFormat="1" ht="24.75" customHeight="1" x14ac:dyDescent="0.25">
      <c r="B36" s="115"/>
      <c r="C36" s="116"/>
      <c r="D36" s="117"/>
      <c r="E36" s="41" t="s">
        <v>27</v>
      </c>
      <c r="F36" s="42" t="s">
        <v>62</v>
      </c>
      <c r="G36" s="38"/>
      <c r="H36" s="39"/>
      <c r="I36" s="71">
        <v>501471.86</v>
      </c>
      <c r="J36" s="23">
        <f>I36/12</f>
        <v>41789.321666666663</v>
      </c>
      <c r="K36" s="19"/>
    </row>
    <row r="37" spans="2:13" s="1" customFormat="1" ht="26.25" customHeight="1" thickBot="1" x14ac:dyDescent="0.3">
      <c r="B37" s="115"/>
      <c r="C37" s="116"/>
      <c r="D37" s="117"/>
      <c r="E37" s="79" t="s">
        <v>28</v>
      </c>
      <c r="F37" s="71" t="s">
        <v>98</v>
      </c>
      <c r="G37" s="38"/>
      <c r="H37" s="39"/>
      <c r="I37" s="71">
        <v>477281.47</v>
      </c>
      <c r="J37" s="23">
        <f>I37/12</f>
        <v>39773.455833333333</v>
      </c>
      <c r="K37" s="20"/>
      <c r="M37" s="3"/>
    </row>
    <row r="38" spans="2:13" s="1" customFormat="1" x14ac:dyDescent="0.25">
      <c r="B38" s="100" t="s">
        <v>79</v>
      </c>
      <c r="C38" s="101"/>
      <c r="D38" s="102"/>
      <c r="E38" s="48" t="s">
        <v>12</v>
      </c>
      <c r="F38" s="65" t="s">
        <v>22</v>
      </c>
      <c r="G38" s="61"/>
      <c r="H38" s="62"/>
      <c r="I38" s="61">
        <v>499429.8</v>
      </c>
      <c r="J38" s="63">
        <v>44815.98</v>
      </c>
      <c r="K38" s="18"/>
    </row>
    <row r="39" spans="2:13" s="1" customFormat="1" ht="30" x14ac:dyDescent="0.25">
      <c r="B39" s="115"/>
      <c r="C39" s="124"/>
      <c r="D39" s="117"/>
      <c r="E39" s="45" t="s">
        <v>25</v>
      </c>
      <c r="F39" s="42" t="s">
        <v>57</v>
      </c>
      <c r="G39" s="38"/>
      <c r="H39" s="39"/>
      <c r="I39" s="38">
        <v>215420.76</v>
      </c>
      <c r="J39" s="23">
        <v>24356.18</v>
      </c>
      <c r="K39" s="21" t="s">
        <v>112</v>
      </c>
    </row>
    <row r="40" spans="2:13" s="1" customFormat="1" ht="136.5" customHeight="1" thickBot="1" x14ac:dyDescent="0.3">
      <c r="B40" s="103"/>
      <c r="C40" s="104"/>
      <c r="D40" s="105"/>
      <c r="E40" s="51" t="s">
        <v>25</v>
      </c>
      <c r="F40" s="64" t="s">
        <v>58</v>
      </c>
      <c r="G40" s="53"/>
      <c r="H40" s="54"/>
      <c r="I40" s="53">
        <v>402035.64</v>
      </c>
      <c r="J40" s="55">
        <v>31037.74</v>
      </c>
      <c r="K40" s="22" t="s">
        <v>80</v>
      </c>
    </row>
    <row r="41" spans="2:13" s="1" customFormat="1" x14ac:dyDescent="0.25">
      <c r="B41" s="100" t="s">
        <v>81</v>
      </c>
      <c r="C41" s="101"/>
      <c r="D41" s="102"/>
      <c r="E41" s="125" t="s">
        <v>23</v>
      </c>
      <c r="F41" s="132" t="s">
        <v>4</v>
      </c>
      <c r="G41" s="133"/>
      <c r="H41" s="134"/>
      <c r="I41" s="76"/>
      <c r="J41" s="138">
        <f>I42/12</f>
        <v>54873.515000000007</v>
      </c>
      <c r="K41" s="128" t="s">
        <v>64</v>
      </c>
    </row>
    <row r="42" spans="2:13" s="1" customFormat="1" x14ac:dyDescent="0.25">
      <c r="B42" s="115"/>
      <c r="C42" s="124"/>
      <c r="D42" s="117"/>
      <c r="E42" s="126"/>
      <c r="F42" s="135"/>
      <c r="G42" s="136"/>
      <c r="H42" s="137"/>
      <c r="I42" s="67">
        <v>658482.18000000005</v>
      </c>
      <c r="J42" s="137"/>
      <c r="K42" s="128"/>
    </row>
    <row r="43" spans="2:13" s="1" customFormat="1" x14ac:dyDescent="0.25">
      <c r="B43" s="115"/>
      <c r="C43" s="124"/>
      <c r="D43" s="117"/>
      <c r="E43" s="24" t="s">
        <v>30</v>
      </c>
      <c r="F43" s="37" t="s">
        <v>32</v>
      </c>
      <c r="G43" s="38"/>
      <c r="H43" s="39"/>
      <c r="I43" s="38">
        <v>814888.07</v>
      </c>
      <c r="J43" s="23">
        <f>I43/12</f>
        <v>67907.339166666658</v>
      </c>
      <c r="K43" s="128"/>
      <c r="M43" s="8"/>
    </row>
    <row r="44" spans="2:13" s="1" customFormat="1" x14ac:dyDescent="0.25">
      <c r="B44" s="115"/>
      <c r="C44" s="124"/>
      <c r="D44" s="117"/>
      <c r="E44" s="24" t="s">
        <v>30</v>
      </c>
      <c r="F44" s="37" t="s">
        <v>33</v>
      </c>
      <c r="G44" s="38"/>
      <c r="H44" s="39"/>
      <c r="I44" s="38">
        <v>637511.19999999995</v>
      </c>
      <c r="J44" s="23">
        <f>I44/12</f>
        <v>53125.933333333327</v>
      </c>
      <c r="K44" s="128"/>
    </row>
    <row r="45" spans="2:13" s="1" customFormat="1" x14ac:dyDescent="0.25">
      <c r="B45" s="115"/>
      <c r="C45" s="124"/>
      <c r="D45" s="117"/>
      <c r="E45" s="24" t="s">
        <v>30</v>
      </c>
      <c r="F45" s="37" t="s">
        <v>82</v>
      </c>
      <c r="G45" s="38"/>
      <c r="H45" s="39"/>
      <c r="I45" s="71">
        <v>681971.79</v>
      </c>
      <c r="J45" s="23">
        <f>I45/12</f>
        <v>56830.982500000006</v>
      </c>
      <c r="K45" s="128"/>
    </row>
    <row r="46" spans="2:13" s="1" customFormat="1" ht="37.5" customHeight="1" thickBot="1" x14ac:dyDescent="0.3">
      <c r="B46" s="103"/>
      <c r="C46" s="104"/>
      <c r="D46" s="105"/>
      <c r="E46" s="40" t="s">
        <v>29</v>
      </c>
      <c r="F46" s="72" t="s">
        <v>31</v>
      </c>
      <c r="G46" s="53"/>
      <c r="H46" s="54"/>
      <c r="I46" s="53">
        <v>639507.18000000005</v>
      </c>
      <c r="J46" s="55">
        <f>I46/12</f>
        <v>53292.265000000007</v>
      </c>
      <c r="K46" s="129"/>
    </row>
    <row r="47" spans="2:13" s="1" customFormat="1" ht="21" customHeight="1" x14ac:dyDescent="0.25">
      <c r="B47" s="100" t="s">
        <v>83</v>
      </c>
      <c r="C47" s="101"/>
      <c r="D47" s="102"/>
      <c r="E47" s="66" t="s">
        <v>23</v>
      </c>
      <c r="F47" s="74" t="s">
        <v>9</v>
      </c>
      <c r="G47" s="67"/>
      <c r="H47" s="68"/>
      <c r="I47" s="69">
        <v>566897.32999999996</v>
      </c>
      <c r="J47" s="70">
        <f>I47/12</f>
        <v>47241.444166666661</v>
      </c>
      <c r="K47" s="5"/>
    </row>
    <row r="48" spans="2:13" s="1" customFormat="1" ht="28.5" customHeight="1" x14ac:dyDescent="0.25">
      <c r="B48" s="115"/>
      <c r="C48" s="124"/>
      <c r="D48" s="117"/>
      <c r="E48" s="24" t="s">
        <v>30</v>
      </c>
      <c r="F48" s="37" t="s">
        <v>34</v>
      </c>
      <c r="G48" s="38"/>
      <c r="H48" s="39"/>
      <c r="I48" s="71">
        <v>407873.14</v>
      </c>
      <c r="J48" s="23">
        <f>I48/11</f>
        <v>37079.376363636366</v>
      </c>
      <c r="K48" s="25" t="s">
        <v>64</v>
      </c>
      <c r="M48" s="1" t="s">
        <v>124</v>
      </c>
    </row>
    <row r="49" spans="2:14" s="1" customFormat="1" ht="28.5" customHeight="1" x14ac:dyDescent="0.25">
      <c r="B49" s="115"/>
      <c r="C49" s="124"/>
      <c r="D49" s="117"/>
      <c r="E49" s="24" t="s">
        <v>30</v>
      </c>
      <c r="F49" s="37" t="s">
        <v>125</v>
      </c>
      <c r="G49" s="38"/>
      <c r="H49" s="39"/>
      <c r="I49" s="71">
        <v>466985.08</v>
      </c>
      <c r="J49" s="23">
        <f t="shared" ref="J49:J56" si="0">I49/12</f>
        <v>38915.423333333332</v>
      </c>
      <c r="K49" s="25" t="s">
        <v>64</v>
      </c>
    </row>
    <row r="50" spans="2:14" s="1" customFormat="1" ht="30" customHeight="1" x14ac:dyDescent="0.25">
      <c r="B50" s="115"/>
      <c r="C50" s="124"/>
      <c r="D50" s="117"/>
      <c r="E50" s="24" t="s">
        <v>30</v>
      </c>
      <c r="F50" s="37" t="s">
        <v>84</v>
      </c>
      <c r="G50" s="38"/>
      <c r="H50" s="39"/>
      <c r="I50" s="71">
        <v>665156.16</v>
      </c>
      <c r="J50" s="23">
        <f t="shared" si="0"/>
        <v>55429.68</v>
      </c>
      <c r="K50" s="25" t="s">
        <v>64</v>
      </c>
      <c r="M50" s="3"/>
    </row>
    <row r="51" spans="2:14" s="1" customFormat="1" ht="28.5" customHeight="1" x14ac:dyDescent="0.25">
      <c r="B51" s="115"/>
      <c r="C51" s="124"/>
      <c r="D51" s="117"/>
      <c r="E51" s="24" t="s">
        <v>30</v>
      </c>
      <c r="F51" s="37" t="s">
        <v>99</v>
      </c>
      <c r="G51" s="38"/>
      <c r="H51" s="39"/>
      <c r="I51" s="71">
        <v>673041.08</v>
      </c>
      <c r="J51" s="23">
        <f t="shared" si="0"/>
        <v>56086.756666666661</v>
      </c>
      <c r="K51" s="25" t="s">
        <v>64</v>
      </c>
      <c r="M51" s="3"/>
    </row>
    <row r="52" spans="2:14" s="1" customFormat="1" ht="25.5" customHeight="1" thickBot="1" x14ac:dyDescent="0.3">
      <c r="B52" s="103"/>
      <c r="C52" s="104"/>
      <c r="D52" s="105"/>
      <c r="E52" s="77" t="s">
        <v>29</v>
      </c>
      <c r="F52" s="34" t="s">
        <v>105</v>
      </c>
      <c r="G52" s="35"/>
      <c r="H52" s="36"/>
      <c r="I52" s="35">
        <v>423508.29</v>
      </c>
      <c r="J52" s="78">
        <f t="shared" si="0"/>
        <v>35292.357499999998</v>
      </c>
      <c r="K52" s="26"/>
      <c r="M52" s="28"/>
      <c r="N52" s="3"/>
    </row>
    <row r="53" spans="2:14" s="1" customFormat="1" x14ac:dyDescent="0.25">
      <c r="B53" s="100" t="s">
        <v>85</v>
      </c>
      <c r="C53" s="101"/>
      <c r="D53" s="102"/>
      <c r="E53" s="47" t="s">
        <v>23</v>
      </c>
      <c r="F53" s="48" t="s">
        <v>5</v>
      </c>
      <c r="G53" s="48"/>
      <c r="H53" s="48"/>
      <c r="I53" s="48">
        <v>755393.67</v>
      </c>
      <c r="J53" s="49">
        <f t="shared" si="0"/>
        <v>62949.472500000003</v>
      </c>
      <c r="K53" s="127" t="s">
        <v>64</v>
      </c>
    </row>
    <row r="54" spans="2:14" s="1" customFormat="1" x14ac:dyDescent="0.25">
      <c r="B54" s="115"/>
      <c r="C54" s="124"/>
      <c r="D54" s="117"/>
      <c r="E54" s="10" t="s">
        <v>30</v>
      </c>
      <c r="F54" s="41" t="s">
        <v>35</v>
      </c>
      <c r="G54" s="41"/>
      <c r="H54" s="41"/>
      <c r="I54" s="41">
        <v>668990.61</v>
      </c>
      <c r="J54" s="50">
        <f t="shared" si="0"/>
        <v>55749.217499999999</v>
      </c>
      <c r="K54" s="128"/>
    </row>
    <row r="55" spans="2:14" s="1" customFormat="1" x14ac:dyDescent="0.25">
      <c r="B55" s="115"/>
      <c r="C55" s="124"/>
      <c r="D55" s="117"/>
      <c r="E55" s="10" t="s">
        <v>30</v>
      </c>
      <c r="F55" s="130" t="s">
        <v>40</v>
      </c>
      <c r="G55" s="130"/>
      <c r="H55" s="130"/>
      <c r="I55" s="41">
        <v>601137.36</v>
      </c>
      <c r="J55" s="50">
        <f t="shared" si="0"/>
        <v>50094.78</v>
      </c>
      <c r="K55" s="128"/>
    </row>
    <row r="56" spans="2:14" s="1" customFormat="1" ht="78.75" customHeight="1" thickBot="1" x14ac:dyDescent="0.3">
      <c r="B56" s="103"/>
      <c r="C56" s="104"/>
      <c r="D56" s="105"/>
      <c r="E56" s="11" t="s">
        <v>29</v>
      </c>
      <c r="F56" s="131" t="s">
        <v>41</v>
      </c>
      <c r="G56" s="131"/>
      <c r="H56" s="131"/>
      <c r="I56" s="51">
        <v>602259.94999999995</v>
      </c>
      <c r="J56" s="52">
        <f t="shared" si="0"/>
        <v>50188.329166666663</v>
      </c>
      <c r="K56" s="129"/>
    </row>
    <row r="57" spans="2:14" s="1" customFormat="1" x14ac:dyDescent="0.25">
      <c r="B57" s="100" t="s">
        <v>86</v>
      </c>
      <c r="C57" s="101"/>
      <c r="D57" s="102"/>
      <c r="E57" s="47" t="s">
        <v>23</v>
      </c>
      <c r="F57" s="48" t="s">
        <v>6</v>
      </c>
      <c r="G57" s="48"/>
      <c r="H57" s="48"/>
      <c r="I57" s="47">
        <v>633415.43999999994</v>
      </c>
      <c r="J57" s="49">
        <v>53175.64</v>
      </c>
      <c r="K57" s="127" t="s">
        <v>64</v>
      </c>
    </row>
    <row r="58" spans="2:14" s="1" customFormat="1" x14ac:dyDescent="0.25">
      <c r="B58" s="115"/>
      <c r="C58" s="124"/>
      <c r="D58" s="117"/>
      <c r="E58" s="10" t="s">
        <v>30</v>
      </c>
      <c r="F58" s="41" t="s">
        <v>37</v>
      </c>
      <c r="G58" s="41"/>
      <c r="H58" s="41"/>
      <c r="I58" s="33">
        <v>514934.76</v>
      </c>
      <c r="J58" s="50">
        <v>34691.15</v>
      </c>
      <c r="K58" s="128"/>
    </row>
    <row r="59" spans="2:14" s="1" customFormat="1" x14ac:dyDescent="0.25">
      <c r="B59" s="115"/>
      <c r="C59" s="124"/>
      <c r="D59" s="117"/>
      <c r="E59" s="24" t="s">
        <v>30</v>
      </c>
      <c r="F59" s="74" t="s">
        <v>36</v>
      </c>
      <c r="G59" s="67" t="s">
        <v>38</v>
      </c>
      <c r="H59" s="39"/>
      <c r="I59" s="33">
        <v>642571.68000000005</v>
      </c>
      <c r="J59" s="50">
        <v>56601.26</v>
      </c>
      <c r="K59" s="128"/>
    </row>
    <row r="60" spans="2:14" s="1" customFormat="1" x14ac:dyDescent="0.25">
      <c r="B60" s="115"/>
      <c r="C60" s="124"/>
      <c r="D60" s="117"/>
      <c r="E60" s="32" t="s">
        <v>114</v>
      </c>
      <c r="F60" s="87" t="s">
        <v>115</v>
      </c>
      <c r="G60" s="88"/>
      <c r="H60" s="89"/>
      <c r="I60" s="80"/>
      <c r="J60" s="81">
        <v>21035.35</v>
      </c>
      <c r="K60" s="128"/>
      <c r="M60" s="1" t="s">
        <v>116</v>
      </c>
    </row>
    <row r="61" spans="2:14" ht="77.25" customHeight="1" thickBot="1" x14ac:dyDescent="0.3">
      <c r="B61" s="103"/>
      <c r="C61" s="104"/>
      <c r="D61" s="105"/>
      <c r="E61" s="11" t="s">
        <v>30</v>
      </c>
      <c r="F61" s="51" t="s">
        <v>113</v>
      </c>
      <c r="G61" s="51"/>
      <c r="H61" s="51"/>
      <c r="I61" s="51">
        <v>471879.84</v>
      </c>
      <c r="J61" s="52">
        <v>32090.17</v>
      </c>
      <c r="K61" s="129"/>
      <c r="M61" s="12" t="s">
        <v>133</v>
      </c>
      <c r="N61" s="12"/>
    </row>
    <row r="62" spans="2:14" x14ac:dyDescent="0.25">
      <c r="B62" s="100" t="s">
        <v>87</v>
      </c>
      <c r="C62" s="101"/>
      <c r="D62" s="102"/>
      <c r="E62" s="47" t="s">
        <v>23</v>
      </c>
      <c r="F62" s="48" t="s">
        <v>7</v>
      </c>
      <c r="G62" s="48"/>
      <c r="H62" s="48"/>
      <c r="I62" s="47">
        <v>607947.80000000005</v>
      </c>
      <c r="J62" s="49">
        <f>I62/12</f>
        <v>50662.316666666673</v>
      </c>
      <c r="K62" s="5"/>
    </row>
    <row r="63" spans="2:14" ht="30" x14ac:dyDescent="0.25">
      <c r="B63" s="115"/>
      <c r="C63" s="124"/>
      <c r="D63" s="117"/>
      <c r="E63" s="10" t="s">
        <v>30</v>
      </c>
      <c r="F63" s="41" t="s">
        <v>42</v>
      </c>
      <c r="G63" s="41"/>
      <c r="H63" s="41"/>
      <c r="I63" s="33">
        <v>758792.74</v>
      </c>
      <c r="J63" s="50">
        <f>I63/12</f>
        <v>63232.728333333333</v>
      </c>
      <c r="K63" s="25" t="s">
        <v>64</v>
      </c>
    </row>
    <row r="64" spans="2:14" ht="30" x14ac:dyDescent="0.25">
      <c r="B64" s="115"/>
      <c r="C64" s="124"/>
      <c r="D64" s="117"/>
      <c r="E64" s="10" t="s">
        <v>30</v>
      </c>
      <c r="F64" s="41" t="s">
        <v>43</v>
      </c>
      <c r="G64" s="41"/>
      <c r="H64" s="41"/>
      <c r="I64" s="33">
        <v>745900.99</v>
      </c>
      <c r="J64" s="50">
        <f>I64/12</f>
        <v>62158.415833333333</v>
      </c>
      <c r="K64" s="25" t="s">
        <v>64</v>
      </c>
    </row>
    <row r="65" spans="2:13" ht="30" x14ac:dyDescent="0.25">
      <c r="B65" s="115"/>
      <c r="C65" s="124"/>
      <c r="D65" s="117"/>
      <c r="E65" s="10" t="s">
        <v>30</v>
      </c>
      <c r="F65" s="37" t="s">
        <v>103</v>
      </c>
      <c r="G65" s="38"/>
      <c r="H65" s="39"/>
      <c r="I65" s="33">
        <v>511939.68</v>
      </c>
      <c r="J65" s="50">
        <f>I65/12</f>
        <v>42661.64</v>
      </c>
      <c r="K65" s="25" t="s">
        <v>64</v>
      </c>
    </row>
    <row r="66" spans="2:13" ht="30" x14ac:dyDescent="0.25">
      <c r="B66" s="115"/>
      <c r="C66" s="124"/>
      <c r="D66" s="117"/>
      <c r="E66" s="10" t="s">
        <v>30</v>
      </c>
      <c r="F66" s="41" t="s">
        <v>44</v>
      </c>
      <c r="G66" s="41"/>
      <c r="H66" s="41"/>
      <c r="I66" s="33">
        <v>510918.47</v>
      </c>
      <c r="J66" s="50">
        <f>I66/10</f>
        <v>51091.846999999994</v>
      </c>
      <c r="K66" s="25" t="s">
        <v>100</v>
      </c>
      <c r="M66" s="27" t="s">
        <v>132</v>
      </c>
    </row>
    <row r="67" spans="2:13" ht="33.75" customHeight="1" thickBot="1" x14ac:dyDescent="0.3">
      <c r="B67" s="103"/>
      <c r="C67" s="104"/>
      <c r="D67" s="105"/>
      <c r="E67" s="11" t="s">
        <v>29</v>
      </c>
      <c r="F67" s="51" t="s">
        <v>39</v>
      </c>
      <c r="G67" s="51"/>
      <c r="H67" s="51"/>
      <c r="I67" s="20">
        <v>701915.65</v>
      </c>
      <c r="J67" s="52">
        <f>I67/12</f>
        <v>58492.970833333333</v>
      </c>
      <c r="K67" s="26" t="s">
        <v>64</v>
      </c>
    </row>
    <row r="68" spans="2:13" ht="22.5" customHeight="1" x14ac:dyDescent="0.25">
      <c r="B68" s="100" t="s">
        <v>127</v>
      </c>
      <c r="C68" s="101"/>
      <c r="D68" s="102"/>
      <c r="E68" s="84" t="s">
        <v>23</v>
      </c>
      <c r="F68" s="85" t="s">
        <v>45</v>
      </c>
      <c r="G68" s="85"/>
      <c r="H68" s="85"/>
      <c r="I68" s="84">
        <v>171145.87</v>
      </c>
      <c r="J68" s="49">
        <f>I68/4.4</f>
        <v>38896.788636363635</v>
      </c>
      <c r="K68" s="31"/>
      <c r="M68" t="s">
        <v>137</v>
      </c>
    </row>
    <row r="69" spans="2:13" ht="22.5" customHeight="1" thickBot="1" x14ac:dyDescent="0.3">
      <c r="B69" s="115"/>
      <c r="C69" s="124"/>
      <c r="D69" s="117"/>
      <c r="E69" s="11" t="s">
        <v>30</v>
      </c>
      <c r="F69" s="86" t="s">
        <v>129</v>
      </c>
      <c r="G69" s="86"/>
      <c r="H69" s="86"/>
      <c r="I69" s="83">
        <v>149313.60000000001</v>
      </c>
      <c r="J69" s="52">
        <f>I69/4</f>
        <v>37328.400000000001</v>
      </c>
      <c r="K69" s="26"/>
      <c r="M69" t="s">
        <v>128</v>
      </c>
    </row>
    <row r="70" spans="2:13" ht="32.25" customHeight="1" x14ac:dyDescent="0.25">
      <c r="B70" s="100" t="s">
        <v>135</v>
      </c>
      <c r="C70" s="101"/>
      <c r="D70" s="102"/>
      <c r="E70" s="84" t="s">
        <v>23</v>
      </c>
      <c r="F70" s="41" t="s">
        <v>101</v>
      </c>
      <c r="G70" s="41"/>
      <c r="H70" s="41"/>
      <c r="I70" s="33">
        <v>220206.88</v>
      </c>
      <c r="J70" s="49">
        <f>I70/4</f>
        <v>55051.72</v>
      </c>
      <c r="K70" s="31" t="s">
        <v>64</v>
      </c>
      <c r="M70" t="s">
        <v>134</v>
      </c>
    </row>
    <row r="71" spans="2:13" ht="34.5" customHeight="1" x14ac:dyDescent="0.25">
      <c r="B71" s="115"/>
      <c r="C71" s="116"/>
      <c r="D71" s="117"/>
      <c r="E71" s="33" t="s">
        <v>23</v>
      </c>
      <c r="F71" s="85" t="s">
        <v>45</v>
      </c>
      <c r="G71" s="41"/>
      <c r="H71" s="41"/>
      <c r="I71" s="33">
        <f>599615.26-117510.38-108572.1-171145.87</f>
        <v>202386.91000000003</v>
      </c>
      <c r="J71" s="50">
        <f>I71/4.6</f>
        <v>43997.154347826101</v>
      </c>
      <c r="K71" s="31" t="s">
        <v>64</v>
      </c>
      <c r="M71" s="27" t="s">
        <v>136</v>
      </c>
    </row>
    <row r="72" spans="2:13" ht="29.25" customHeight="1" x14ac:dyDescent="0.25">
      <c r="B72" s="115"/>
      <c r="C72" s="116"/>
      <c r="D72" s="117"/>
      <c r="E72" s="10" t="s">
        <v>30</v>
      </c>
      <c r="F72" s="41" t="s">
        <v>45</v>
      </c>
      <c r="G72" s="41"/>
      <c r="H72" s="41"/>
      <c r="I72" s="33">
        <f>117510.38</f>
        <v>117510.38</v>
      </c>
      <c r="J72" s="50">
        <f>I72/3</f>
        <v>39170.126666666671</v>
      </c>
      <c r="K72" s="25"/>
      <c r="M72" t="s">
        <v>134</v>
      </c>
    </row>
    <row r="73" spans="2:13" ht="30.75" customHeight="1" thickBot="1" x14ac:dyDescent="0.3">
      <c r="B73" s="115"/>
      <c r="C73" s="124"/>
      <c r="D73" s="117"/>
      <c r="E73" s="11" t="s">
        <v>30</v>
      </c>
      <c r="F73" s="79" t="s">
        <v>102</v>
      </c>
      <c r="G73" s="79"/>
      <c r="H73" s="79"/>
      <c r="I73" s="83">
        <v>312956.74</v>
      </c>
      <c r="J73" s="52">
        <f>I73/8</f>
        <v>39119.592499999999</v>
      </c>
      <c r="K73" s="26" t="s">
        <v>64</v>
      </c>
      <c r="M73" t="s">
        <v>130</v>
      </c>
    </row>
    <row r="74" spans="2:13" x14ac:dyDescent="0.25">
      <c r="B74" s="100" t="s">
        <v>88</v>
      </c>
      <c r="C74" s="101"/>
      <c r="D74" s="102"/>
      <c r="E74" s="47" t="s">
        <v>23</v>
      </c>
      <c r="F74" s="48" t="s">
        <v>8</v>
      </c>
      <c r="G74" s="48"/>
      <c r="H74" s="48"/>
      <c r="I74" s="48">
        <v>515064.08</v>
      </c>
      <c r="J74" s="49">
        <f>I74/12</f>
        <v>42922.006666666668</v>
      </c>
      <c r="K74" s="31"/>
    </row>
    <row r="75" spans="2:13" ht="30.75" customHeight="1" x14ac:dyDescent="0.25">
      <c r="B75" s="115"/>
      <c r="C75" s="124"/>
      <c r="D75" s="117"/>
      <c r="E75" s="10" t="s">
        <v>30</v>
      </c>
      <c r="F75" s="41" t="s">
        <v>117</v>
      </c>
      <c r="G75" s="41"/>
      <c r="H75" s="41"/>
      <c r="I75" s="41">
        <v>397823.8</v>
      </c>
      <c r="J75" s="50">
        <f>I75/11</f>
        <v>36165.799999999996</v>
      </c>
      <c r="K75" s="25" t="s">
        <v>64</v>
      </c>
      <c r="M75" t="s">
        <v>126</v>
      </c>
    </row>
    <row r="76" spans="2:13" ht="27.75" customHeight="1" x14ac:dyDescent="0.25">
      <c r="B76" s="115"/>
      <c r="C76" s="124"/>
      <c r="D76" s="117"/>
      <c r="E76" s="10" t="s">
        <v>30</v>
      </c>
      <c r="F76" s="41" t="s">
        <v>94</v>
      </c>
      <c r="G76" s="41"/>
      <c r="H76" s="41"/>
      <c r="I76" s="41">
        <v>438930.15</v>
      </c>
      <c r="J76" s="50">
        <f>I76/12</f>
        <v>36577.512500000004</v>
      </c>
      <c r="K76" s="25" t="s">
        <v>64</v>
      </c>
    </row>
    <row r="77" spans="2:13" ht="39.75" customHeight="1" thickBot="1" x14ac:dyDescent="0.3">
      <c r="B77" s="103"/>
      <c r="C77" s="104"/>
      <c r="D77" s="105"/>
      <c r="E77" s="11" t="s">
        <v>29</v>
      </c>
      <c r="F77" s="51" t="s">
        <v>93</v>
      </c>
      <c r="G77" s="51"/>
      <c r="H77" s="51"/>
      <c r="I77" s="51">
        <v>449481.74</v>
      </c>
      <c r="J77" s="52">
        <f>I77/12</f>
        <v>37456.811666666668</v>
      </c>
      <c r="K77" s="26" t="s">
        <v>64</v>
      </c>
      <c r="M77" s="28"/>
    </row>
    <row r="78" spans="2:13" ht="39.75" customHeight="1" x14ac:dyDescent="0.25">
      <c r="B78" s="100" t="s">
        <v>89</v>
      </c>
      <c r="C78" s="101"/>
      <c r="D78" s="102"/>
      <c r="E78" s="82" t="s">
        <v>23</v>
      </c>
      <c r="F78" s="60" t="s">
        <v>46</v>
      </c>
      <c r="G78" s="61"/>
      <c r="H78" s="62"/>
      <c r="I78" s="56">
        <v>285805.83</v>
      </c>
      <c r="J78" s="63">
        <f>I78/8</f>
        <v>35725.728750000002</v>
      </c>
      <c r="K78" s="29"/>
      <c r="M78" s="73" t="s">
        <v>119</v>
      </c>
    </row>
    <row r="79" spans="2:13" ht="105" customHeight="1" thickBot="1" x14ac:dyDescent="0.3">
      <c r="B79" s="103"/>
      <c r="C79" s="104"/>
      <c r="D79" s="105"/>
      <c r="E79" s="64" t="s">
        <v>23</v>
      </c>
      <c r="F79" s="72" t="s">
        <v>118</v>
      </c>
      <c r="G79" s="53"/>
      <c r="H79" s="54"/>
      <c r="I79" s="46">
        <v>139917.79</v>
      </c>
      <c r="J79" s="55">
        <f>I79/4</f>
        <v>34979.447500000002</v>
      </c>
      <c r="K79" s="5"/>
      <c r="M79" t="s">
        <v>120</v>
      </c>
    </row>
    <row r="80" spans="2:13" ht="124.5" customHeight="1" thickBot="1" x14ac:dyDescent="0.3">
      <c r="B80" s="121" t="s">
        <v>92</v>
      </c>
      <c r="C80" s="122"/>
      <c r="D80" s="123"/>
      <c r="E80" s="64" t="s">
        <v>23</v>
      </c>
      <c r="F80" s="90" t="s">
        <v>91</v>
      </c>
      <c r="G80" s="91"/>
      <c r="H80" s="92"/>
      <c r="I80" s="46">
        <v>592104.16</v>
      </c>
      <c r="J80" s="55">
        <f>I80/12</f>
        <v>49342.013333333336</v>
      </c>
      <c r="K80" s="7"/>
    </row>
    <row r="81" spans="2:11" ht="15.75" customHeight="1" thickBot="1" x14ac:dyDescent="0.3">
      <c r="B81" s="182" t="s">
        <v>90</v>
      </c>
      <c r="C81" s="183"/>
      <c r="D81" s="184"/>
      <c r="E81" s="64" t="s">
        <v>24</v>
      </c>
      <c r="F81" s="72" t="s">
        <v>3</v>
      </c>
      <c r="G81" s="53"/>
      <c r="H81" s="54"/>
      <c r="I81" s="53">
        <v>560010.26</v>
      </c>
      <c r="J81" s="55">
        <v>52472.72</v>
      </c>
      <c r="K81" s="9"/>
    </row>
    <row r="84" spans="2:11" x14ac:dyDescent="0.25">
      <c r="J84" t="s">
        <v>63</v>
      </c>
    </row>
  </sheetData>
  <mergeCells count="49">
    <mergeCell ref="B18:D20"/>
    <mergeCell ref="F28:H28"/>
    <mergeCell ref="K21:K22"/>
    <mergeCell ref="B21:D22"/>
    <mergeCell ref="B23:D26"/>
    <mergeCell ref="K57:K61"/>
    <mergeCell ref="B62:D67"/>
    <mergeCell ref="B81:D81"/>
    <mergeCell ref="B70:D73"/>
    <mergeCell ref="B74:D77"/>
    <mergeCell ref="B78:D79"/>
    <mergeCell ref="F60:H60"/>
    <mergeCell ref="K4:K5"/>
    <mergeCell ref="J6:J8"/>
    <mergeCell ref="K6:K8"/>
    <mergeCell ref="B15:D17"/>
    <mergeCell ref="B9:D10"/>
    <mergeCell ref="B6:D8"/>
    <mergeCell ref="E6:E8"/>
    <mergeCell ref="F6:H8"/>
    <mergeCell ref="B11:D12"/>
    <mergeCell ref="K11:K12"/>
    <mergeCell ref="B13:D14"/>
    <mergeCell ref="K13:K14"/>
    <mergeCell ref="F16:H16"/>
    <mergeCell ref="D2:J2"/>
    <mergeCell ref="B4:D5"/>
    <mergeCell ref="E4:E5"/>
    <mergeCell ref="F4:H5"/>
    <mergeCell ref="I4:J5"/>
    <mergeCell ref="K53:K56"/>
    <mergeCell ref="F55:H55"/>
    <mergeCell ref="F56:H56"/>
    <mergeCell ref="K41:K46"/>
    <mergeCell ref="B47:D52"/>
    <mergeCell ref="F41:H42"/>
    <mergeCell ref="J41:J42"/>
    <mergeCell ref="B53:D56"/>
    <mergeCell ref="B33:D34"/>
    <mergeCell ref="B27:D29"/>
    <mergeCell ref="B30:D32"/>
    <mergeCell ref="B80:D80"/>
    <mergeCell ref="F80:H80"/>
    <mergeCell ref="B35:D37"/>
    <mergeCell ref="B38:D40"/>
    <mergeCell ref="B41:D46"/>
    <mergeCell ref="E41:E42"/>
    <mergeCell ref="B57:D61"/>
    <mergeCell ref="B68:D6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3" orientation="portrait" verticalDpi="0" r:id="rId1"/>
  <rowBreaks count="2" manualBreakCount="2">
    <brk id="40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образование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2020-03-16T09:29:07Z</dcterms:modified>
</cp:coreProperties>
</file>